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showInkAnnotation="0" updateLinks="never" codeName="ThisWorkbook" defaultThemeVersion="124226"/>
  <mc:AlternateContent xmlns:mc="http://schemas.openxmlformats.org/markup-compatibility/2006">
    <mc:Choice Requires="x15">
      <x15ac:absPath xmlns:x15ac="http://schemas.microsoft.com/office/spreadsheetml/2010/11/ac" url="S:\LEGAL Y ADQUISICIONES\ADQUISICIONES\ADQUISICIONES 2019\LICITACIONES para seguir correlativo\LPI 145-2019-Padrón Nº423672 y 429554-Ciudad de Montevideo\"/>
    </mc:Choice>
  </mc:AlternateContent>
  <xr:revisionPtr revIDLastSave="0" documentId="8_{021D8C28-89C9-441B-B449-DD5469DFBD5B}" xr6:coauthVersionLast="45" xr6:coauthVersionMax="45" xr10:uidLastSave="{00000000-0000-0000-0000-000000000000}"/>
  <workbookProtection workbookPassword="8093" lockStructure="1" lockWindows="1"/>
  <bookViews>
    <workbookView xWindow="-120" yWindow="-120" windowWidth="20730" windowHeight="11160" xr2:uid="{00000000-000D-0000-FFFF-FFFF00000000}"/>
  </bookViews>
  <sheets>
    <sheet name=" GUIA DE EVALUACIÓN" sheetId="1" r:id="rId1"/>
    <sheet name="URBANO ARQUITECTÓNICA" sheetId="2" r:id="rId2"/>
    <sheet name="TECNOLÓGICA" sheetId="4" r:id="rId3"/>
    <sheet name="AMBIENTAL" sheetId="3" r:id="rId4"/>
  </sheets>
  <externalReferences>
    <externalReference r:id="rId5"/>
    <externalReference r:id="rId6"/>
    <externalReference r:id="rId7"/>
  </externalReferences>
  <definedNames>
    <definedName name="_xlnm._FilterDatabase" localSheetId="3" hidden="1">AMBIENTAL!$B$2:$G$14</definedName>
    <definedName name="_Toc493071510" localSheetId="0">' GUIA DE EVALUACIÓN'!$B$28</definedName>
    <definedName name="_xlnm.Print_Area" localSheetId="0">' GUIA DE EVALUACIÓN'!$B$3:$G$32</definedName>
    <definedName name="_xlnm.Print_Area" localSheetId="3">AMBIENTAL!$A$1:$H$19</definedName>
    <definedName name="_xlnm.Print_Area" localSheetId="2">TECNOLÓGICA!$A$1:$L$19</definedName>
    <definedName name="_xlnm.Print_Area" localSheetId="1">'URBANO ARQUITECTÓNICA'!$A$1:$H$46</definedName>
    <definedName name="SI" localSheetId="2">[1]Hoja2!$A$1:$A$3</definedName>
    <definedName name="SI" localSheetId="1">[2]Hoja2!$A$1:$A$3</definedName>
    <definedName name="SI">[3]Hoja2!$A$1:$A$3</definedName>
    <definedName name="Z_22F97C40_F930_4E7F_BA6A_EB6F5461B386_.wvu.FilterData" localSheetId="3" hidden="1">AMBIENTAL!$B$2:$G$14</definedName>
    <definedName name="Z_22F97C40_F930_4E7F_BA6A_EB6F5461B386_.wvu.PrintArea" localSheetId="2" hidden="1">TECNOLÓGICA!$B$1:$F$19</definedName>
    <definedName name="Z_22F97C40_F930_4E7F_BA6A_EB6F5461B386_.wvu.PrintArea" localSheetId="1" hidden="1">'URBANO ARQUITECTÓNICA'!$B$1:$F$45</definedName>
    <definedName name="Z_2DBE07E5_D3E5_4ADE_9FE3_6EC1AF54A2BA_.wvu.FilterData" localSheetId="3" hidden="1">AMBIENTAL!$B$2:$G$14</definedName>
    <definedName name="Z_2DBE07E5_D3E5_4ADE_9FE3_6EC1AF54A2BA_.wvu.PrintArea" localSheetId="2" hidden="1">TECNOLÓGICA!$B$1:$F$19</definedName>
    <definedName name="Z_2DBE07E5_D3E5_4ADE_9FE3_6EC1AF54A2BA_.wvu.PrintArea" localSheetId="1" hidden="1">'URBANO ARQUITECTÓNICA'!$B$1:$F$45</definedName>
    <definedName name="Z_B3ED95EE_0159_45D8_833A_4D989B12AEDF_.wvu.Cols" localSheetId="3" hidden="1">AMBIENTAL!#REF!,AMBIENTAL!#REF!</definedName>
    <definedName name="Z_B3ED95EE_0159_45D8_833A_4D989B12AEDF_.wvu.FilterData" localSheetId="3" hidden="1">AMBIENTAL!$B$2:$G$14</definedName>
    <definedName name="Z_B3ED95EE_0159_45D8_833A_4D989B12AEDF_.wvu.PrintTitles" localSheetId="3" hidden="1">AMBIENTAL!#REF!,AMBIENTAL!$2:$2</definedName>
    <definedName name="Z_FE7ECF02_C43B_4650_AA55_B84C871205CD_.wvu.FilterData" localSheetId="3" hidden="1">AMBIENTAL!$B$2:$G$14</definedName>
  </definedNames>
  <calcPr calcId="181029" iterateDelta="1E-4" concurrentCalc="0"/>
  <customWorkbookViews>
    <customWorkbookView name="Ana Rodriguez Serpa - Vista personalizada" guid="{B3ED95EE-0159-45D8-833A-4D989B12AEDF}" mergeInterval="0" personalView="1" maximized="1" windowWidth="1362" windowHeight="543" activeSheetId="3" showComments="commIndAndComment"/>
    <customWorkbookView name="W7CRODRIGUEZ - Vista personalizada" guid="{2DBE07E5-D3E5-4ADE-9FE3-6EC1AF54A2BA}" mergeInterval="0" personalView="1" maximized="1" windowWidth="1362" windowHeight="543" activeSheetId="2"/>
    <customWorkbookView name="Veronica Musto - Vista personalizada" guid="{22F97C40-F930-4E7F-BA6A-EB6F5461B386}" mergeInterval="0" personalView="1" maximized="1" windowWidth="1362" windowHeight="523" activeSheetId="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3" l="1"/>
  <c r="E16" i="3"/>
  <c r="F16" i="4"/>
  <c r="E16" i="4"/>
  <c r="F43" i="2"/>
  <c r="E43" i="2"/>
  <c r="F18" i="2"/>
  <c r="E18" i="2"/>
  <c r="F40" i="2"/>
  <c r="E40" i="2"/>
  <c r="F39" i="2"/>
  <c r="E39" i="2"/>
  <c r="E8" i="4"/>
  <c r="E7" i="4"/>
  <c r="E6" i="4"/>
  <c r="E9" i="4"/>
  <c r="E11" i="1"/>
  <c r="F1" i="3"/>
  <c r="F1" i="2"/>
  <c r="F20" i="2"/>
  <c r="F22" i="2"/>
  <c r="E22" i="2"/>
  <c r="F17" i="2"/>
  <c r="E17" i="2"/>
  <c r="E20" i="2"/>
  <c r="F13" i="2"/>
  <c r="E13" i="2"/>
  <c r="F14" i="2"/>
  <c r="E14" i="2"/>
  <c r="F12" i="3"/>
  <c r="E12" i="3"/>
  <c r="E8" i="3"/>
  <c r="E9" i="3"/>
  <c r="E7" i="3"/>
  <c r="E11" i="3"/>
  <c r="E13" i="3"/>
  <c r="E6" i="3"/>
  <c r="E13" i="4"/>
  <c r="E10" i="4"/>
  <c r="E33" i="2"/>
  <c r="E34" i="2"/>
  <c r="E35" i="2"/>
  <c r="E36" i="2"/>
  <c r="E32" i="2"/>
  <c r="E26" i="2"/>
  <c r="E27" i="2"/>
  <c r="E28" i="2"/>
  <c r="E16" i="2"/>
  <c r="E21" i="2"/>
  <c r="E15" i="2"/>
  <c r="E7" i="2"/>
  <c r="E8" i="2"/>
  <c r="E6" i="2"/>
  <c r="F28" i="2"/>
  <c r="F33" i="2"/>
  <c r="F34" i="2"/>
  <c r="F35" i="2"/>
  <c r="F36" i="2"/>
  <c r="F32" i="2"/>
  <c r="F26" i="2"/>
  <c r="F27" i="2"/>
  <c r="F16" i="2"/>
  <c r="F21" i="2"/>
  <c r="F15" i="2"/>
  <c r="F7" i="2"/>
  <c r="F8" i="2"/>
  <c r="F6" i="2"/>
  <c r="F13" i="4"/>
  <c r="F7" i="4"/>
  <c r="F8" i="4"/>
  <c r="F9" i="4"/>
  <c r="F10" i="4"/>
  <c r="F6" i="4"/>
  <c r="F8" i="3"/>
  <c r="F9" i="3"/>
  <c r="F7" i="3"/>
  <c r="F11" i="3"/>
  <c r="F13" i="3"/>
  <c r="F6" i="3"/>
  <c r="F45" i="2"/>
  <c r="F1" i="4"/>
  <c r="F18" i="4"/>
  <c r="F18" i="3"/>
  <c r="E18" i="3"/>
  <c r="E18" i="4"/>
  <c r="E45" i="2"/>
</calcChain>
</file>

<file path=xl/sharedStrings.xml><?xml version="1.0" encoding="utf-8"?>
<sst xmlns="http://schemas.openxmlformats.org/spreadsheetml/2006/main" count="169" uniqueCount="105">
  <si>
    <t>CRITERIOS</t>
  </si>
  <si>
    <t>INDICADOR</t>
  </si>
  <si>
    <t>ALTO</t>
  </si>
  <si>
    <t>MEDIO</t>
  </si>
  <si>
    <t>BAJO</t>
  </si>
  <si>
    <t>Se refiere a:</t>
  </si>
  <si>
    <t>El proyecto no cumple con el enunciado</t>
  </si>
  <si>
    <t>Ambiental</t>
  </si>
  <si>
    <t>Todo el proyecto cumple con el enunciado</t>
  </si>
  <si>
    <t>El proyecto cumple parcialmente con el enunciado</t>
  </si>
  <si>
    <t>La estructura es independizable de los paramentos</t>
  </si>
  <si>
    <t>Partido arquitectónico y composición del conjunto</t>
  </si>
  <si>
    <t>Calidad espacial y orientación</t>
  </si>
  <si>
    <t>Aspectos funcionales</t>
  </si>
  <si>
    <t>PUNTOS</t>
  </si>
  <si>
    <t>Envolvente</t>
  </si>
  <si>
    <t>La estructura del edificio requiere un bajo o nulo  mantenimiento.</t>
  </si>
  <si>
    <t>Nota</t>
  </si>
  <si>
    <t>NOTA DE LA OFERTA</t>
  </si>
  <si>
    <r>
      <t>PONDERACIÓN</t>
    </r>
    <r>
      <rPr>
        <sz val="10"/>
        <color rgb="FFFF0000"/>
        <rFont val="Calibri"/>
        <family val="2"/>
        <scheme val="minor"/>
      </rPr>
      <t/>
    </r>
  </si>
  <si>
    <t>MÁXIMA POSIBLE</t>
  </si>
  <si>
    <t>MÁXIMA
POSIBLE</t>
  </si>
  <si>
    <t>Grado</t>
  </si>
  <si>
    <t>Condiciones técnico-constructivas</t>
  </si>
  <si>
    <t>Implantación</t>
  </si>
  <si>
    <t xml:space="preserve">El proyecto utiliza sistemas estructurales y constructivos acordes con los espacios y funciones en la vivienda,  facilitando las posibilidades de flexibilidad y transformación. </t>
  </si>
  <si>
    <t>Los criterios que no apliquen (según resuelva la CAA) no suman hacia la 
nota máxima posible.</t>
  </si>
  <si>
    <t>Tecnológica</t>
  </si>
  <si>
    <t>Urbano arquitectónica</t>
  </si>
  <si>
    <r>
      <rPr>
        <b/>
        <sz val="22"/>
        <color theme="1"/>
        <rFont val="Calibri"/>
        <family val="2"/>
        <scheme val="minor"/>
      </rPr>
      <t>DIMENSIÓN AMBIENTAL</t>
    </r>
    <r>
      <rPr>
        <b/>
        <sz val="18"/>
        <color theme="1"/>
        <rFont val="Calibri"/>
        <family val="2"/>
        <scheme val="minor"/>
      </rPr>
      <t xml:space="preserve">
</t>
    </r>
    <r>
      <rPr>
        <sz val="18"/>
        <rFont val="Calibri"/>
        <family val="2"/>
        <scheme val="minor"/>
      </rPr>
      <t>La vivienda del inmediato futuro ha de basarse en el eficaz aprovechamiento de los recursos, fomentar el uso de las energías renovables dentro de la vivienda y gestionar la correcta y selectiva recolección de residuos. Es por ello que se valoran aquellos proyectos que mejor se situán en las condiciones climáticas del entorno, que favorecen una vida sana y potencian la sostenibilidad, aproximándose a los principios de la arquitectura bio climática, que tienen en cuenta el ahorro de energía y de consumo de agua.</t>
    </r>
  </si>
  <si>
    <t>NOTA</t>
  </si>
  <si>
    <t>Acondicionamiento pasivo del edificio</t>
  </si>
  <si>
    <t>El proyecto cumple escasamente con el enunciado</t>
  </si>
  <si>
    <r>
      <t xml:space="preserve">Vivienda: Se utilizan elementos de control solar en las aberturas
</t>
    </r>
    <r>
      <rPr>
        <sz val="16"/>
        <color theme="1" tint="0.34998626667073579"/>
        <rFont val="Calibri"/>
        <family val="2"/>
        <scheme val="minor"/>
      </rPr>
      <t>CUMPLIMIENTO ALTO: de 80% a 100% de las aberturas cuentan con elementos de control solar
CUMPLIMIENTO MEDIO: de 65% a 79% de las aberturas cuentan con control solar
CUMPLIMIENTO BAJO: El 64% o menos de las aberturas cuentan con control solar</t>
    </r>
  </si>
  <si>
    <r>
      <t xml:space="preserve">La forma y proporciones de todos los locales permiten un equipamiento adecuado a su uso
</t>
    </r>
    <r>
      <rPr>
        <sz val="16"/>
        <color theme="0" tint="-0.499984740745262"/>
        <rFont val="Calibri"/>
        <family val="2"/>
      </rPr>
      <t>CUMPLIMIENTO ALTO: de 80% a 100% de los locales
CUMPLIMIENTO MEDIO: de 65% a 79% de los locales
CUMPLIMIENTO BAJO: Menos del 64% de los locales
*Se deberán presentar plantas equipadas de todas las tipologías</t>
    </r>
  </si>
  <si>
    <r>
      <t xml:space="preserve">Los estares - comedor no son atravesados por circulaciones internas que afectan su correcto uso y equipamiento.
</t>
    </r>
    <r>
      <rPr>
        <sz val="16"/>
        <color theme="0" tint="-0.499984740745262"/>
        <rFont val="Calibri"/>
        <family val="2"/>
        <scheme val="minor"/>
      </rPr>
      <t xml:space="preserve">CUMPLIMIENTO ALTO: Menos de 10% de los locales
CUMPLIMIENTO MEDIO: Entre el 11% y el 49%
CUMPLIMIENTO BAJO: Más del 50% </t>
    </r>
    <r>
      <rPr>
        <sz val="16"/>
        <color theme="1"/>
        <rFont val="Calibri"/>
        <family val="2"/>
        <scheme val="minor"/>
      </rPr>
      <t xml:space="preserve">
</t>
    </r>
    <r>
      <rPr>
        <sz val="16"/>
        <color theme="0" tint="-0.499984740745262"/>
        <rFont val="Calibri"/>
        <family val="2"/>
        <scheme val="minor"/>
      </rPr>
      <t>*Se deberán presentar plantas equipadas de todas las tipologías</t>
    </r>
  </si>
  <si>
    <t>NO CUMPLE</t>
  </si>
  <si>
    <t xml:space="preserve">Del Conjunto </t>
  </si>
  <si>
    <t>De la vivienda</t>
  </si>
  <si>
    <t>El MVOTMA indicará los criterios que No Aplican a esta licitación, en caso que existan.</t>
  </si>
  <si>
    <t>La Nota de la Oferta obtenida en cada ítem de evaluación será:                                             PONDERACIÓN X GRADO DE CUMPLIMIENTO= NOTA DE LA OFERTA en cada ítem</t>
  </si>
  <si>
    <t>El proyecto procura preservar ejemplares vegetales de interés paisajístico y mejora la vegetación existente en el predio.</t>
  </si>
  <si>
    <r>
      <rPr>
        <sz val="16"/>
        <rFont val="Calibri"/>
        <family val="2"/>
        <scheme val="minor"/>
      </rPr>
      <t>El proyecto prioriza las unidades con mas de una orientación</t>
    </r>
    <r>
      <rPr>
        <sz val="16"/>
        <color rgb="FFFF0000"/>
        <rFont val="Calibri"/>
        <family val="2"/>
        <scheme val="minor"/>
      </rPr>
      <t xml:space="preserve">
</t>
    </r>
    <r>
      <rPr>
        <sz val="16"/>
        <color theme="0" tint="-0.499984740745262"/>
        <rFont val="Calibri"/>
        <family val="2"/>
        <scheme val="minor"/>
      </rPr>
      <t>CUMPLIMIENTO ALTO: de 80% a 100% de las unidades disponen de mas de una orientación
CUMPLIMIENTO MEDIO: de 65% a 79% de las unidades tienen más de una orientación
CUMPLIMIENTO BAJO: Menos del 64% de las unidades tienen doble orientación</t>
    </r>
  </si>
  <si>
    <r>
      <t xml:space="preserve">Teniendo en cuenta las características del terreno, el proyecto maximiza las posibilidades de asoleamiento de las viviendas. Criterio de cumplimiento: Asoleamiento directo durante una hora mínimo, en por lo menos un local habitable, durante todo el período de invierno.
</t>
    </r>
    <r>
      <rPr>
        <sz val="16"/>
        <color theme="0" tint="-0.499984740745262"/>
        <rFont val="Calibri"/>
        <family val="2"/>
      </rPr>
      <t>CUMPLIMIENTO ALTO: de 80% a 100% de las viviendas cumplen el criterio
CUMPLIMIENTO MEDIO: de 65% a 79% de las viviendas cumplen con el criterio
CUMPLIMIENTO BAJO: Menos del 64% de las unidades cumplen el criterio</t>
    </r>
  </si>
  <si>
    <t>Teniendo en cuenta las características del terreno, el proyecto maximiza las posibilidades de asoleamiento del SUM Asoleamiento directo durante una hora mínimo, en el local del SUM y el espacio exterior contiguo al mismo.
CUMPLIMIENTO ALTO: cumple y/o supera el criterio establecido en el local del SUM y el espacio exterior contiguo
CUMPLIMIENTO MEDIO: cumple el mínimo establecido en los dos espacios
CUMPLIMIENTO BAJO:  cumple el criterio sólo en uno de los dos espacios</t>
  </si>
  <si>
    <r>
      <rPr>
        <sz val="16"/>
        <rFont val="Calibri"/>
        <family val="2"/>
        <scheme val="minor"/>
      </rPr>
      <t>Teniendo en cuenta las posibilidades del terreno, el proyecto reduce la ubicación de dormitorios con orientación sur.</t>
    </r>
    <r>
      <rPr>
        <sz val="16"/>
        <color rgb="FFFF0000"/>
        <rFont val="Calibri"/>
        <family val="2"/>
        <scheme val="minor"/>
      </rPr>
      <t xml:space="preserve">
</t>
    </r>
    <r>
      <rPr>
        <sz val="16"/>
        <color theme="0" tint="-0.499984740745262"/>
        <rFont val="Calibri"/>
        <family val="2"/>
        <scheme val="minor"/>
      </rPr>
      <t>CUMPLIMIENTO ALTO: Entre un 0% a un 10% de los dormitorios están orientados al sur
CUMPLIMIENTO MEDIO: Entre un 11% al 25%  tienen orientación sur.
CUMPLIMIENTO BAJO: Entre un 26% al 50% de los dormitorios tienen orientación sur</t>
    </r>
  </si>
  <si>
    <r>
      <t xml:space="preserve">El sistema constructivo utilizado reduce los plazos de ejecución                                               </t>
    </r>
    <r>
      <rPr>
        <sz val="16"/>
        <color theme="0" tint="-0.499984740745262"/>
        <rFont val="Calibri"/>
        <family val="2"/>
        <scheme val="minor"/>
      </rPr>
      <t xml:space="preserve">CUMPLIMIENTO ALTO: Reduce mas de un 20%
CUMPLIMIENTO MEDIO: Reduce más del 10% y menos de 20% 
CUMPLIMIENTO BAJO: Reduce más del 5% y menos de 10%                                                                                 NO CUMPLIMIENTO : Reduce menos del  5% </t>
    </r>
  </si>
  <si>
    <t>El sistema constructivo seleccionado permite un diseño de envolvente exterior que requiere un bajo o nulo mantenimiento.</t>
  </si>
  <si>
    <t>La implantación del proyecto en el sitio, responde a una idea rectora clara en relación a la manera de vincularse a los padrones linderos, al contexto preexistente y al control arquitectónico de la nueva situación a generar</t>
  </si>
  <si>
    <t>La propuesta y desarrollo tipológico evidencia racionalidad, aportando una organización espacio funcional simple y clara</t>
  </si>
  <si>
    <t>La propuesta logra una correcta sectorización de áreas diferenciadas (íntima, social y servicio), minimizando interferencias y espacios residuales</t>
  </si>
  <si>
    <t>El proyecto optimiza la relación entre locales y circulaciones</t>
  </si>
  <si>
    <t>El proyecto minimiza interferencias visuales desde los espacios colectivos hacia los dormitorios</t>
  </si>
  <si>
    <t>La resolución espacio-funcional del conjunto logra una adecuada estructuración de los espacios de uso colectivo y los espacios privados de las unidades de vivienda</t>
  </si>
  <si>
    <t>La relación del Conjunto con los espacios públicos y semipúblicos logra una integración positiva y evita interferencias que puedan resultar perjudiciales entre éstos</t>
  </si>
  <si>
    <t xml:space="preserve">La inserción del  conjunto en el sitio contribuye a una mejor conformación del entorno construido en cuanto a escala, configuración del espacio urbano, sus bordes, desarrollo volumétrico y calificación del entorno circundante </t>
  </si>
  <si>
    <t xml:space="preserve">El conjunto  resuelve la relación  entre espacio público y privado propiciando una integración positiva y evitando interferencias que puedan resultar perjudiciales entre éstos
</t>
  </si>
  <si>
    <t>La organización general presenta un orden claro y racional ( ej: agrupamiento de servicios y ordenamiento de circulaciones)</t>
  </si>
  <si>
    <t>El sistema de circulaciones internas propuesto es pertinente para el proyecto global y adecuado en su organización funcional, material y dimensional de acuerdo las Normativas vigentes para cada tipo</t>
  </si>
  <si>
    <t>La volumetría resultante favorece las condiciones de habitabilidad  en cuanto a privacidad, asoleamiento, calidad de los espacios entre bloques, en forma coherente el desarrollo y organización funcional  del conjunto</t>
  </si>
  <si>
    <t>Existe clara correspondencia entre desarrollo tipológico y morfológico</t>
  </si>
  <si>
    <t>El proyecto de espacios exteriores, vegetación y de áreas libres de parcelas aporta y complementa el proyecto edilicio</t>
  </si>
  <si>
    <t xml:space="preserve">En las unidades de vivienda, el espacio doméstico refleja una organización espacio funcional simple y clara </t>
  </si>
  <si>
    <r>
      <t xml:space="preserve">Los dormitorios están dispuestos de forma de minimizar las interferencias acústicas con espacios que presenten alta intensidad                                                                                                                             </t>
    </r>
    <r>
      <rPr>
        <sz val="16"/>
        <color theme="0" tint="-0.499984740745262"/>
        <rFont val="Calibri"/>
        <family val="2"/>
        <scheme val="minor"/>
      </rPr>
      <t>CUMPLIMIENTO ALTO: de 80% a 100% de las unidades disponen de mas de una orientación
CUMPLIMIENTO MEDIO: de 65% a 79% de las unidades tienen más de una orientación
CUMPLIMIENTO BAJO: Menos del 64% de las unidades tienen doble orientación</t>
    </r>
  </si>
  <si>
    <r>
      <t xml:space="preserve">El proyecto permite distintos modos y grados de apropiación espacial a lo largo del ciclo de uso de la familia, favoreciendo la flexibilidad de la vivienda                                                                                       </t>
    </r>
    <r>
      <rPr>
        <sz val="16"/>
        <color theme="0" tint="-0.499984740745262"/>
        <rFont val="Calibri"/>
        <family val="2"/>
        <scheme val="minor"/>
      </rPr>
      <t>CUMPLIMIENTO ALTO: de 80% a 100% de las unidades permiten la flexibilidad de la vivienda
CUMPLIMIENTO MEDIO: de 65% a 79% de las unidades permiten la flexibilidad de la vivienda
CUMPLIMIENTO BAJO: Menos del 64% de las unidades permiten la flexibilidad de la vivienda</t>
    </r>
  </si>
  <si>
    <r>
      <rPr>
        <b/>
        <sz val="22"/>
        <color theme="1"/>
        <rFont val="Calibri"/>
        <family val="2"/>
        <scheme val="minor"/>
      </rPr>
      <t>DIMENSIÓN TECNOLÓGICA</t>
    </r>
    <r>
      <rPr>
        <sz val="18"/>
        <color theme="1"/>
        <rFont val="Calibri"/>
        <family val="2"/>
        <scheme val="minor"/>
      </rPr>
      <t xml:space="preserve">
Existe una estrecha relación entre los aportes del mundo de la tecnología (estructuras, sistemas constructivos, instalaciones) y las condiciones de la vivienda. Se valoran los proyectos que utilizan sistemas estructurales y constructivos acordes con los espacios y funciones en la vivienda, y que han sido previstos para facilitar las posibilidades de flexibilidad y transformación. Se considerarán las propuestas que utilicen sistemas constructivos en favor de reducir plazos.</t>
    </r>
  </si>
  <si>
    <r>
      <rPr>
        <b/>
        <sz val="22"/>
        <rFont val="Calibri"/>
        <family val="2"/>
        <scheme val="minor"/>
      </rPr>
      <t>DIMENSIÓN URBANO ARQUITECTÓNICA</t>
    </r>
    <r>
      <rPr>
        <sz val="18"/>
        <rFont val="Calibri"/>
        <family val="2"/>
      </rPr>
      <t xml:space="preserve">
 Se valoran aquellas propuestas que mejor se adaptan a su localización en la ciudad, a las características de la morfología urbana, y que introducen mejoras en el entorno por su estructura espacial, calidad arquitectónica. La valoración de la calidad arquitectónica de cada obra se hace desde la óptica de su relación con la ciudad  y la calidad propia del proyecto desde la ciudad y el proyecto en sí mismo.</t>
    </r>
  </si>
  <si>
    <t>GUÍA DE EVALUACIÓN DE ANTEPROYECTO</t>
  </si>
  <si>
    <t>DIMENSIÓN DE EVALUACIÓN</t>
  </si>
  <si>
    <t>El puntaje establecido para cada Dimensión corresponde a la máxima nota posible de obtener en cada una de ellas. Para puntajes menores, el cálculo será proporcional a dicho puntaje.</t>
  </si>
  <si>
    <t xml:space="preserve">Para los criterios a valorar se establece como indicador el grado de cumplimiento con el enunciado. Este cumplimiento se establece como parte de la evaluación de cada propuesta.Su nota se indica en el siguiente cuadro:  </t>
  </si>
  <si>
    <t>No Cumple</t>
  </si>
  <si>
    <t>Empresa evaluada:</t>
  </si>
  <si>
    <t>Nro de Licitación:</t>
  </si>
  <si>
    <t>Intervención Inmueble Patrimonial</t>
  </si>
  <si>
    <t>Las obras de restauración, transformación e incorporación de nuevos elementos y/o espacios contemplan positivamente la situación futura de los Elementos Significativos, optimizando las posibilidades de incorporación de los mismos.</t>
  </si>
  <si>
    <t>Los materiales de terminaciones y procedimientos a aplicar en toda la envolvente exterior del edificio se adecúan al proyecto global y favorecen su integración al entorno.</t>
  </si>
  <si>
    <t>El proyecto prevé la ubicación, forma y materialidad de los elementos auxiliares, tales como tanques de agua, equipos de acondicionamiento térmico, colectores solares, antenas u otros, integrándolos al proyecto, de forma de minimizar el impacto de los mismos a la imagen del conjunto y su entorno.</t>
  </si>
  <si>
    <t>PONDERACIÓN</t>
  </si>
  <si>
    <t>REFERENCIA EN DOCUMENTO LP Nº... - DOCUMENTO CONDICIONES DEL PRODUCTO</t>
  </si>
  <si>
    <r>
      <t xml:space="preserve">Las viviendas disponen de ventilación cruzada                                                                                                                                                                 CUMPLIMIENTO ALTO: de 80% a 100% de las viviendas
</t>
    </r>
    <r>
      <rPr>
        <sz val="16"/>
        <color theme="1" tint="0.499984740745262"/>
        <rFont val="Calibri"/>
        <family val="2"/>
        <scheme val="minor"/>
      </rPr>
      <t>CUMPLIMIENTO MEDIO: de 65% a 79% de las viviendas
CUMPLIMIENTO BAJO: El 64% o menos de las viviendas</t>
    </r>
  </si>
  <si>
    <t>4.1.1.- DEL CONJUNTO HABITACINAL, LITERAL A.-IMPLANTACIÓN</t>
  </si>
  <si>
    <t>4.1.1.-  DEL CONJUNTO HABITACINAL, LITERAL D.-ASPECTOS FUNCIONALES DE LA PROPUESTA</t>
  </si>
  <si>
    <t>4.1.1.- DEL CONJUNTO HABITACINAL, LITERAL B.- PARTIDO ARQUITECTONICO Y COMPOSIÓN DEL CONJUNTO</t>
  </si>
  <si>
    <t>4.1.1.-  DEL CONJUNTO HABITACINAL, LITERAL B.- PARTIDO ARQUITECTONICO Y COMPOSIÓN DEL CONJUNTO</t>
  </si>
  <si>
    <t>4.2.17.-VARIOS, LITERAL A.-ESPACIOS EXTERIORES</t>
  </si>
  <si>
    <t>4.1.2.- DE LA UNIDAD DE VIVIENDA, LITERAL A.- DESARROLLO TIPOLÓGICO Y COMPOSICIÓN.</t>
  </si>
  <si>
    <t>4.1.1.- DEL CONJUNTO HABITACIONAL, LITERAL D.-ASPECTOS FUNCIONALES</t>
  </si>
  <si>
    <t>4.1.2- DE LA UNIDAD DE VIVIENDA.A.- DESARROLLO TIPOLÓGICO Y COMPOSICIÓN.</t>
  </si>
  <si>
    <r>
      <t xml:space="preserve">4.2.12.- </t>
    </r>
    <r>
      <rPr>
        <sz val="12"/>
        <color theme="1"/>
        <rFont val="Calibri"/>
        <family val="2"/>
        <scheme val="minor"/>
      </rPr>
      <t>TERMINACIONES, LITERAL A</t>
    </r>
  </si>
  <si>
    <t>4.1.1- DEL CONJUNTO HABITACIONAL, LITERAL D.-ASPECTOS FUNCIONALES</t>
  </si>
  <si>
    <t xml:space="preserve">4.1.1- DEL CONJUNTO HABITACIONAL, LITERAL D.-ASPECTOS FUNCIONALES. </t>
  </si>
  <si>
    <t xml:space="preserve">4.1.2- DE LA VIVIENDA, LITERAL A.- DESARROLLO TIPOLOGICO Y COMPOSIÓN DEL CONJUNTO. </t>
  </si>
  <si>
    <t>4.1.2-  DE LA VIVIENDA, LITERAL A.- DESARROLLO TIPOLOGICO Y COMPOSIÓN DEL CONJUNTO</t>
  </si>
  <si>
    <t>4.1.2- DE LA VIVIENDA, LITERAL A.- DESARROLLO TIPOLOGICO Y COMPOSIÓN DEL CONJUNTO</t>
  </si>
  <si>
    <t>4.2..- CONDICIONES TECNICO CONSTRUCTIVAS</t>
  </si>
  <si>
    <t>4.2.-  CONDICIONES TECNICO CONSTRUCTIVAS</t>
  </si>
  <si>
    <t>4.2.4.- ESTRUCTURA</t>
  </si>
  <si>
    <t>4.2.1.- ASPECTOS TECNOLÓGICOS Y CONSTRUCTIVOS</t>
  </si>
  <si>
    <t>Las terminaciones interiores requieren de bajo o nulo mantenimiento</t>
  </si>
  <si>
    <t>4.1.2.- DE LA UNIDAD DE VIVIENDA, LITERAL A.- DESARROLLO TIPOLOGICO Y COMPOSIÓN DEL CONJUNTO</t>
  </si>
  <si>
    <t>4.2.11.- PROTECCIONES.</t>
  </si>
  <si>
    <r>
      <rPr>
        <sz val="16"/>
        <rFont val="Calibri"/>
        <family val="2"/>
        <scheme val="minor"/>
      </rPr>
      <t>4.2.17.- VARIOS, LITERAL A.- ESPACIOS EXTERIORES</t>
    </r>
    <r>
      <rPr>
        <sz val="12"/>
        <color rgb="FFFF0000"/>
        <rFont val="Calibri"/>
        <family val="2"/>
        <scheme val="minor"/>
      </rPr>
      <t xml:space="preserve">
</t>
    </r>
  </si>
  <si>
    <t>4.1.2.- DE LA VIVIENDA, LITERAL A.- DESARROLLO TIPOLOGICO Y COMPOSIÓN DEL CONJUNTO</t>
  </si>
  <si>
    <t>4.1.1- DEL CONJUNTO HABITACIONAL, LITERAL D.-ASPECTOS FUNCIONALES DE LA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</si>
</sst>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8"/>
      <color theme="1"/>
      <name val="Calibri"/>
      <family val="2"/>
      <scheme val="minor"/>
    </font>
    <font>
      <sz val="12"/>
      <color theme="1"/>
      <name val="Calibri"/>
      <family val="2"/>
      <scheme val="minor"/>
    </font>
    <font>
      <b/>
      <sz val="18"/>
      <color theme="1"/>
      <name val="Calibri"/>
      <family val="2"/>
      <scheme val="minor"/>
    </font>
    <font>
      <sz val="10"/>
      <color rgb="FFFF0000"/>
      <name val="Calibri"/>
      <family val="2"/>
      <scheme val="minor"/>
    </font>
    <font>
      <sz val="12"/>
      <name val="Calibri"/>
      <family val="2"/>
      <scheme val="minor"/>
    </font>
    <font>
      <sz val="18"/>
      <color theme="1"/>
      <name val="Calibri"/>
      <family val="2"/>
      <scheme val="minor"/>
    </font>
    <font>
      <sz val="18"/>
      <name val="Calibri"/>
      <family val="2"/>
      <scheme val="minor"/>
    </font>
    <font>
      <sz val="16"/>
      <name val="Calibri"/>
      <family val="2"/>
      <scheme val="minor"/>
    </font>
    <font>
      <sz val="11"/>
      <name val="Calibri"/>
      <family val="2"/>
      <scheme val="minor"/>
    </font>
    <font>
      <b/>
      <sz val="18"/>
      <name val="Calibri"/>
      <family val="2"/>
      <scheme val="minor"/>
    </font>
    <font>
      <sz val="16"/>
      <color theme="1"/>
      <name val="Calibri"/>
      <family val="2"/>
      <scheme val="minor"/>
    </font>
    <font>
      <sz val="16"/>
      <color rgb="FFFF0000"/>
      <name val="Calibri"/>
      <family val="2"/>
      <scheme val="minor"/>
    </font>
    <font>
      <sz val="18"/>
      <color rgb="FF000000"/>
      <name val="Calibri"/>
      <family val="2"/>
      <scheme val="minor"/>
    </font>
    <font>
      <sz val="16"/>
      <color theme="0" tint="-0.499984740745262"/>
      <name val="Calibri"/>
      <family val="2"/>
      <scheme val="minor"/>
    </font>
    <font>
      <sz val="16"/>
      <color rgb="FF000000"/>
      <name val="Calibri"/>
      <family val="2"/>
      <scheme val="minor"/>
    </font>
    <font>
      <sz val="16"/>
      <color theme="1" tint="0.14999847407452621"/>
      <name val="Calibri"/>
      <family val="2"/>
      <scheme val="minor"/>
    </font>
    <font>
      <b/>
      <sz val="16"/>
      <color theme="1"/>
      <name val="Calibri"/>
      <family val="2"/>
      <scheme val="minor"/>
    </font>
    <font>
      <sz val="18"/>
      <name val="Calibri"/>
      <family val="2"/>
    </font>
    <font>
      <sz val="16"/>
      <color theme="0" tint="-0.499984740745262"/>
      <name val="Calibri"/>
      <family val="2"/>
    </font>
    <font>
      <sz val="12"/>
      <color rgb="FFFF0000"/>
      <name val="Calibri"/>
      <family val="2"/>
      <scheme val="minor"/>
    </font>
    <font>
      <b/>
      <sz val="22"/>
      <color theme="1"/>
      <name val="Calibri"/>
      <family val="2"/>
      <scheme val="minor"/>
    </font>
    <font>
      <b/>
      <sz val="16"/>
      <name val="Calibri"/>
      <family val="2"/>
      <scheme val="minor"/>
    </font>
    <font>
      <b/>
      <sz val="22"/>
      <name val="Calibri"/>
      <family val="2"/>
      <scheme val="minor"/>
    </font>
    <font>
      <b/>
      <sz val="12"/>
      <color theme="1"/>
      <name val="Arial"/>
      <family val="2"/>
    </font>
    <font>
      <sz val="12"/>
      <color theme="1"/>
      <name val="Arial"/>
      <family val="2"/>
    </font>
    <font>
      <sz val="16"/>
      <color theme="1" tint="0.34998626667073579"/>
      <name val="Calibri"/>
      <family val="2"/>
      <scheme val="minor"/>
    </font>
    <font>
      <sz val="16"/>
      <color theme="1" tint="0.499984740745262"/>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indexed="64"/>
      </bottom>
      <diagonal/>
    </border>
    <border>
      <left/>
      <right/>
      <top style="thin">
        <color auto="1"/>
      </top>
      <bottom style="thin">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auto="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s>
  <cellStyleXfs count="1">
    <xf numFmtId="0" fontId="0" fillId="0" borderId="0"/>
  </cellStyleXfs>
  <cellXfs count="155">
    <xf numFmtId="0" fontId="0" fillId="0" borderId="0" xfId="0"/>
    <xf numFmtId="0" fontId="0" fillId="0" borderId="0" xfId="0" applyBorder="1"/>
    <xf numFmtId="0" fontId="0" fillId="0" borderId="0" xfId="0" applyBorder="1" applyAlignment="1">
      <alignment horizontal="center"/>
    </xf>
    <xf numFmtId="0" fontId="2"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Fill="1" applyAlignment="1">
      <alignment vertical="center" wrapText="1"/>
    </xf>
    <xf numFmtId="0" fontId="2" fillId="0" borderId="0" xfId="0" applyFont="1" applyAlignment="1">
      <alignment horizontal="center" wrapText="1"/>
    </xf>
    <xf numFmtId="0" fontId="0" fillId="0" borderId="0" xfId="0" applyAlignment="1">
      <alignment vertical="center"/>
    </xf>
    <xf numFmtId="0" fontId="2" fillId="0" borderId="0" xfId="0" applyFont="1" applyFill="1" applyAlignment="1">
      <alignment horizontal="center" vertical="center"/>
    </xf>
    <xf numFmtId="0" fontId="5" fillId="0" borderId="0" xfId="0" applyFont="1" applyFill="1"/>
    <xf numFmtId="0" fontId="5" fillId="0" borderId="0" xfId="0" applyFont="1" applyFill="1" applyBorder="1"/>
    <xf numFmtId="0" fontId="2" fillId="0" borderId="0" xfId="0" applyFont="1"/>
    <xf numFmtId="0" fontId="9" fillId="0" borderId="0" xfId="0" applyFont="1" applyFill="1"/>
    <xf numFmtId="0" fontId="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9" fillId="0" borderId="0" xfId="0" applyFont="1" applyFill="1" applyAlignment="1">
      <alignment horizontal="left"/>
    </xf>
    <xf numFmtId="0" fontId="9" fillId="0" borderId="0" xfId="0" applyFont="1"/>
    <xf numFmtId="0" fontId="0" fillId="0" borderId="3" xfId="0" applyBorder="1" applyAlignment="1">
      <alignment vertical="center"/>
    </xf>
    <xf numFmtId="0" fontId="0" fillId="0" borderId="16" xfId="0" applyBorder="1" applyAlignment="1">
      <alignment vertical="center" wrapText="1"/>
    </xf>
    <xf numFmtId="49" fontId="13" fillId="0" borderId="9" xfId="0" applyNumberFormat="1" applyFont="1" applyFill="1" applyBorder="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0" fillId="0" borderId="18" xfId="0" applyBorder="1" applyAlignment="1">
      <alignment vertical="center"/>
    </xf>
    <xf numFmtId="0" fontId="0" fillId="0" borderId="7" xfId="0" applyBorder="1" applyAlignment="1">
      <alignment vertical="center" wrapText="1"/>
    </xf>
    <xf numFmtId="0" fontId="0" fillId="0" borderId="19" xfId="0" applyBorder="1" applyAlignment="1">
      <alignment vertical="center"/>
    </xf>
    <xf numFmtId="0" fontId="0" fillId="0" borderId="8" xfId="0" applyBorder="1" applyAlignment="1">
      <alignment vertical="center" wrapText="1"/>
    </xf>
    <xf numFmtId="0" fontId="0" fillId="0" borderId="20" xfId="0" applyBorder="1" applyAlignment="1">
      <alignment vertical="center"/>
    </xf>
    <xf numFmtId="0" fontId="0" fillId="0" borderId="12" xfId="0" applyBorder="1" applyAlignment="1">
      <alignment vertical="center" wrapText="1"/>
    </xf>
    <xf numFmtId="0" fontId="11" fillId="0" borderId="1" xfId="0" applyFont="1" applyFill="1" applyBorder="1" applyAlignment="1">
      <alignment horizontal="left" vertical="center" wrapText="1"/>
    </xf>
    <xf numFmtId="0" fontId="11" fillId="0" borderId="14" xfId="0" applyFont="1" applyBorder="1" applyAlignment="1">
      <alignment horizontal="center" vertical="center" wrapText="1"/>
    </xf>
    <xf numFmtId="49" fontId="13" fillId="0" borderId="21" xfId="0" applyNumberFormat="1" applyFont="1" applyFill="1" applyBorder="1" applyAlignment="1">
      <alignment horizontal="center" vertical="center" wrapText="1"/>
    </xf>
    <xf numFmtId="0" fontId="0" fillId="0" borderId="10" xfId="0" applyBorder="1" applyAlignment="1">
      <alignment horizontal="center"/>
    </xf>
    <xf numFmtId="0" fontId="6" fillId="0" borderId="0" xfId="0" applyFont="1" applyFill="1" applyAlignment="1">
      <alignment vertical="center" wrapText="1"/>
    </xf>
    <xf numFmtId="0" fontId="11" fillId="0" borderId="1" xfId="0" applyFont="1" applyFill="1" applyBorder="1" applyAlignment="1">
      <alignment vertical="center" wrapText="1"/>
    </xf>
    <xf numFmtId="0" fontId="11" fillId="0" borderId="0" xfId="0" applyFont="1"/>
    <xf numFmtId="0" fontId="11" fillId="0" borderId="14" xfId="0" applyFont="1" applyBorder="1" applyAlignment="1">
      <alignment horizontal="center" vertical="center"/>
    </xf>
    <xf numFmtId="49" fontId="13" fillId="0" borderId="15"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49" fontId="13" fillId="2" borderId="9" xfId="0" applyNumberFormat="1" applyFont="1" applyFill="1" applyBorder="1" applyAlignment="1">
      <alignment horizontal="center" vertical="center" wrapText="1"/>
    </xf>
    <xf numFmtId="0" fontId="0" fillId="0" borderId="15" xfId="0" applyBorder="1"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1" fillId="0" borderId="18" xfId="0" applyFont="1" applyBorder="1" applyAlignment="1">
      <alignment horizontal="center" vertical="center"/>
    </xf>
    <xf numFmtId="1" fontId="17" fillId="0" borderId="14" xfId="0" applyNumberFormat="1" applyFont="1" applyBorder="1" applyAlignment="1">
      <alignment horizontal="center" vertical="center" wrapText="1"/>
    </xf>
    <xf numFmtId="0" fontId="11" fillId="0" borderId="0" xfId="0" applyFont="1" applyFill="1" applyAlignment="1">
      <alignment horizontal="center" vertical="center"/>
    </xf>
    <xf numFmtId="0" fontId="11" fillId="0" borderId="0" xfId="0" applyFont="1" applyAlignment="1">
      <alignment wrapText="1"/>
    </xf>
    <xf numFmtId="0" fontId="11" fillId="0" borderId="0" xfId="0" applyFont="1" applyAlignment="1">
      <alignment horizont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11" fillId="0" borderId="0" xfId="0" applyFont="1" applyAlignment="1">
      <alignment horizontal="center"/>
    </xf>
    <xf numFmtId="0" fontId="8" fillId="0" borderId="0" xfId="0" applyFont="1" applyFill="1" applyAlignment="1">
      <alignment horizontal="center"/>
    </xf>
    <xf numFmtId="0" fontId="8" fillId="0" borderId="14" xfId="0" applyFont="1" applyFill="1" applyBorder="1" applyAlignment="1">
      <alignment horizontal="center" vertical="center"/>
    </xf>
    <xf numFmtId="0" fontId="8" fillId="0" borderId="0" xfId="0" applyFont="1" applyFill="1" applyBorder="1"/>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7" fillId="0" borderId="17" xfId="0" applyFont="1" applyBorder="1" applyAlignment="1">
      <alignment vertical="center" wrapText="1"/>
    </xf>
    <xf numFmtId="0" fontId="8" fillId="0" borderId="0" xfId="0" applyFont="1" applyFill="1" applyBorder="1" applyAlignment="1">
      <alignment horizontal="left" vertical="center" wrapText="1"/>
    </xf>
    <xf numFmtId="49" fontId="13" fillId="0" borderId="4"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2" fillId="0" borderId="0" xfId="0" applyFont="1" applyBorder="1" applyAlignment="1">
      <alignment vertical="center" wrapText="1"/>
    </xf>
    <xf numFmtId="0" fontId="11" fillId="0" borderId="0" xfId="0" applyFont="1" applyBorder="1" applyAlignment="1">
      <alignment vertical="center"/>
    </xf>
    <xf numFmtId="0" fontId="9" fillId="0" borderId="0" xfId="0" applyFont="1" applyAlignment="1">
      <alignment vertical="center"/>
    </xf>
    <xf numFmtId="49" fontId="12" fillId="0" borderId="0" xfId="0" applyNumberFormat="1" applyFont="1" applyFill="1" applyBorder="1" applyAlignment="1">
      <alignment horizontal="center" vertical="center" wrapText="1"/>
    </xf>
    <xf numFmtId="0" fontId="20" fillId="0" borderId="0" xfId="0" applyFont="1" applyFill="1" applyBorder="1" applyAlignment="1">
      <alignment vertical="center"/>
    </xf>
    <xf numFmtId="0" fontId="20" fillId="0" borderId="0" xfId="0" applyFont="1" applyAlignment="1">
      <alignment vertical="center"/>
    </xf>
    <xf numFmtId="0" fontId="6" fillId="0" borderId="0" xfId="0" applyFont="1" applyFill="1" applyBorder="1" applyAlignment="1">
      <alignment vertical="center"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11" fillId="2" borderId="1" xfId="0" applyFont="1" applyFill="1" applyBorder="1" applyAlignment="1" applyProtection="1">
      <alignment horizontal="center" vertical="center" wrapText="1"/>
      <protection locked="0"/>
    </xf>
    <xf numFmtId="0" fontId="6" fillId="0" borderId="17" xfId="0" applyFont="1" applyBorder="1" applyAlignment="1">
      <alignment vertical="center" wrapText="1"/>
    </xf>
    <xf numFmtId="0" fontId="3" fillId="0" borderId="17" xfId="0" applyFont="1" applyBorder="1" applyAlignment="1">
      <alignment horizontal="center" vertical="top" wrapText="1"/>
    </xf>
    <xf numFmtId="0" fontId="22" fillId="0" borderId="0" xfId="0" applyFont="1" applyFill="1" applyAlignment="1">
      <alignment horizontal="center" vertical="center"/>
    </xf>
    <xf numFmtId="0" fontId="17" fillId="0" borderId="0" xfId="0" applyFont="1" applyAlignment="1">
      <alignment horizontal="center" vertical="center" wrapText="1"/>
    </xf>
    <xf numFmtId="0" fontId="15" fillId="0" borderId="1" xfId="0" applyNumberFormat="1" applyFont="1" applyFill="1" applyBorder="1" applyAlignment="1">
      <alignment horizontal="center" vertical="center" wrapText="1"/>
    </xf>
    <xf numFmtId="0" fontId="10" fillId="0" borderId="17" xfId="0" applyFont="1" applyBorder="1" applyAlignment="1">
      <alignment horizontal="center" vertical="top" wrapText="1"/>
    </xf>
    <xf numFmtId="0" fontId="17" fillId="0" borderId="0" xfId="0" applyFont="1" applyAlignment="1">
      <alignment horizontal="center" vertical="center"/>
    </xf>
    <xf numFmtId="0" fontId="8" fillId="0" borderId="0" xfId="0" applyFont="1" applyFill="1" applyAlignment="1">
      <alignment vertical="top"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11" fillId="0" borderId="0" xfId="0" applyFont="1" applyAlignment="1">
      <alignment horizontal="left" vertical="center"/>
    </xf>
    <xf numFmtId="0" fontId="11" fillId="0" borderId="0" xfId="0" applyFont="1" applyFill="1" applyAlignment="1">
      <alignment horizontal="left" vertical="center"/>
    </xf>
    <xf numFmtId="0" fontId="24" fillId="0" borderId="0" xfId="0" applyFont="1" applyAlignment="1">
      <alignment horizontal="justify" vertical="center"/>
    </xf>
    <xf numFmtId="0" fontId="25" fillId="0" borderId="0" xfId="0" applyFont="1" applyAlignment="1">
      <alignment horizontal="justify" vertical="center"/>
    </xf>
    <xf numFmtId="0" fontId="11" fillId="0" borderId="1"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top" wrapText="1"/>
    </xf>
    <xf numFmtId="0" fontId="20" fillId="0" borderId="0" xfId="0" applyFont="1" applyFill="1" applyBorder="1" applyAlignment="1">
      <alignment horizontal="left" vertical="top" wrapText="1"/>
    </xf>
    <xf numFmtId="9" fontId="0" fillId="0" borderId="22" xfId="0" applyNumberFormat="1" applyBorder="1" applyAlignment="1">
      <alignment horizontal="center"/>
    </xf>
    <xf numFmtId="0" fontId="0" fillId="0" borderId="23" xfId="0" applyBorder="1" applyAlignment="1">
      <alignment horizontal="center"/>
    </xf>
    <xf numFmtId="9" fontId="0" fillId="0" borderId="24" xfId="0" applyNumberFormat="1" applyBorder="1" applyAlignment="1">
      <alignment horizontal="center"/>
    </xf>
    <xf numFmtId="0" fontId="0" fillId="0" borderId="26" xfId="0" applyBorder="1" applyAlignment="1">
      <alignment horizontal="center"/>
    </xf>
    <xf numFmtId="10" fontId="3" fillId="0" borderId="14" xfId="0" applyNumberFormat="1" applyFont="1" applyBorder="1" applyAlignment="1">
      <alignment horizontal="center" vertical="center"/>
    </xf>
    <xf numFmtId="0" fontId="6" fillId="0" borderId="14" xfId="0" applyFont="1" applyBorder="1" applyAlignment="1">
      <alignment horizontal="center" vertical="center"/>
    </xf>
    <xf numFmtId="10" fontId="22" fillId="0" borderId="14"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8" xfId="0" applyFont="1" applyFill="1" applyBorder="1" applyAlignment="1">
      <alignment vertical="center" wrapText="1"/>
    </xf>
    <xf numFmtId="0" fontId="11" fillId="0" borderId="8" xfId="0" applyFont="1" applyFill="1" applyBorder="1" applyAlignment="1">
      <alignment horizontal="center" vertical="center"/>
    </xf>
    <xf numFmtId="0" fontId="11" fillId="0" borderId="8" xfId="0" applyFont="1" applyFill="1" applyBorder="1" applyAlignment="1" applyProtection="1">
      <alignment horizontal="center" vertical="center" wrapText="1"/>
      <protection locked="0"/>
    </xf>
    <xf numFmtId="0" fontId="8" fillId="0" borderId="8"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0" fillId="0" borderId="1" xfId="0" applyBorder="1"/>
    <xf numFmtId="0" fontId="11" fillId="0" borderId="0" xfId="0" applyFont="1" applyFill="1" applyBorder="1" applyAlignment="1" applyProtection="1">
      <alignment horizontal="center" vertical="center" wrapText="1"/>
      <protection locked="0"/>
    </xf>
    <xf numFmtId="0" fontId="0" fillId="0" borderId="5"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1" xfId="0" applyBorder="1" applyAlignment="1">
      <alignment horizontal="left"/>
    </xf>
    <xf numFmtId="9" fontId="0" fillId="0" borderId="5" xfId="0" applyNumberFormat="1" applyFill="1" applyBorder="1" applyAlignment="1">
      <alignment horizontal="left" wrapText="1"/>
    </xf>
    <xf numFmtId="9" fontId="0" fillId="0" borderId="8" xfId="0" applyNumberFormat="1" applyFill="1" applyBorder="1" applyAlignment="1">
      <alignment horizontal="left" wrapText="1"/>
    </xf>
    <xf numFmtId="9" fontId="0" fillId="0" borderId="2" xfId="0" applyNumberFormat="1" applyFill="1" applyBorder="1" applyAlignment="1">
      <alignment horizontal="left" wrapText="1"/>
    </xf>
    <xf numFmtId="0" fontId="0" fillId="0" borderId="25" xfId="0" applyBorder="1" applyAlignment="1">
      <alignment horizontal="left"/>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4" xfId="0" applyFont="1" applyFill="1" applyBorder="1" applyAlignment="1">
      <alignment horizontal="left" vertical="center" wrapText="1"/>
    </xf>
    <xf numFmtId="0" fontId="7" fillId="0" borderId="17" xfId="0" applyFont="1" applyBorder="1" applyAlignment="1">
      <alignment horizontal="left" vertical="center" wrapText="1"/>
    </xf>
    <xf numFmtId="0" fontId="11" fillId="3" borderId="3"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6" xfId="0" applyFont="1" applyFill="1" applyBorder="1" applyAlignment="1">
      <alignment horizontal="left" vertical="center"/>
    </xf>
    <xf numFmtId="0" fontId="8" fillId="3" borderId="4" xfId="0" applyFont="1" applyFill="1" applyBorder="1" applyAlignment="1">
      <alignment horizontal="left" vertical="center"/>
    </xf>
    <xf numFmtId="0" fontId="6" fillId="0" borderId="17" xfId="0" applyFont="1" applyBorder="1" applyAlignment="1">
      <alignment horizontal="left" vertical="center" wrapText="1"/>
    </xf>
    <xf numFmtId="0" fontId="3" fillId="0" borderId="17" xfId="0" applyFont="1" applyFill="1" applyBorder="1" applyAlignment="1">
      <alignment horizontal="left" vertical="center" wrapText="1"/>
    </xf>
    <xf numFmtId="0" fontId="11" fillId="3" borderId="3" xfId="0" applyFont="1" applyFill="1" applyBorder="1" applyAlignment="1">
      <alignment horizontal="left" vertical="center"/>
    </xf>
    <xf numFmtId="0" fontId="11" fillId="3" borderId="6" xfId="0" applyFont="1" applyFill="1" applyBorder="1" applyAlignment="1">
      <alignment horizontal="left" vertical="center"/>
    </xf>
    <xf numFmtId="0" fontId="11" fillId="3" borderId="4" xfId="0" applyFont="1" applyFill="1" applyBorder="1" applyAlignment="1">
      <alignment horizontal="left" vertical="center"/>
    </xf>
  </cellXfs>
  <cellStyles count="1">
    <cellStyle name="Normal" xfId="0" builtinId="0"/>
  </cellStyles>
  <dxfs count="15">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rgb="FF9C0006"/>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rgb="FF9C0006"/>
      </font>
      <fill>
        <patternFill>
          <bgColor rgb="FFFFC7CE"/>
        </patternFill>
      </fill>
    </dxf>
  </dxfs>
  <tableStyles count="0" defaultTableStyle="TableStyleMedium2" defaultPivotStyle="PivotStyleLight16"/>
  <colors>
    <mruColors>
      <color rgb="FFFFCCCC"/>
      <color rgb="FFFF7C80"/>
      <color rgb="FFFF9966"/>
      <color rgb="FFFF9999"/>
      <color rgb="FFFFCC99"/>
      <color rgb="FFFFFF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quitectura\35_DINAVI\DINAVI\CR\AVANCE%20AL%2020170529\ENVIAR%20A%20DINAVI\DINAVI%20OBJETIV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rvalles\AppData\Local\Temp\DINAVI%20OBJETIV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rquitectura\35_DINAVI\DINAVI\RESUMEN%20DE%20PREGUNT&#204;N\ENVIAR%20A%20DINAVI\DINAVI%20OBJE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ENO"/>
      <sheetName val="URBANO ARQUITECTONICO"/>
      <sheetName val="Hoja1 (2)"/>
      <sheetName val="Hoja2"/>
    </sheetNames>
    <sheetDataSet>
      <sheetData sheetId="0" refreshError="1"/>
      <sheetData sheetId="1" refreshError="1"/>
      <sheetData sheetId="2" refreshError="1"/>
      <sheetData sheetId="3">
        <row r="1">
          <cell r="A1" t="str">
            <v>SI</v>
          </cell>
        </row>
        <row r="2">
          <cell r="A2" t="str">
            <v>NO</v>
          </cell>
        </row>
        <row r="3">
          <cell r="A3" t="str">
            <v>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ENO"/>
      <sheetName val="URBANO ARQUITECTONICO"/>
      <sheetName val="Hoja1 (2)"/>
      <sheetName val="Hoja2"/>
    </sheetNames>
    <sheetDataSet>
      <sheetData sheetId="0" refreshError="1"/>
      <sheetData sheetId="1" refreshError="1"/>
      <sheetData sheetId="2" refreshError="1"/>
      <sheetData sheetId="3">
        <row r="1">
          <cell r="A1" t="str">
            <v>SI</v>
          </cell>
        </row>
        <row r="2">
          <cell r="A2" t="str">
            <v>NO</v>
          </cell>
        </row>
        <row r="3">
          <cell r="A3" t="str">
            <v>N/C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ENO"/>
      <sheetName val="URBANO ARQUITECTONICO"/>
      <sheetName val="Hoja1 (2)"/>
      <sheetName val="Hoja2"/>
    </sheetNames>
    <sheetDataSet>
      <sheetData sheetId="0" refreshError="1"/>
      <sheetData sheetId="1" refreshError="1"/>
      <sheetData sheetId="2" refreshError="1"/>
      <sheetData sheetId="3">
        <row r="1">
          <cell r="A1" t="str">
            <v>SI</v>
          </cell>
        </row>
        <row r="2">
          <cell r="A2" t="str">
            <v>NO</v>
          </cell>
        </row>
        <row r="3">
          <cell r="A3" t="str">
            <v>N/C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G32"/>
  <sheetViews>
    <sheetView windowProtection="1" showGridLines="0" tabSelected="1" topLeftCell="A10" zoomScale="115" zoomScaleNormal="115" workbookViewId="0">
      <selection activeCell="M23" sqref="M23"/>
    </sheetView>
  </sheetViews>
  <sheetFormatPr baseColWidth="10" defaultRowHeight="15" x14ac:dyDescent="0.25"/>
  <cols>
    <col min="2" max="3" width="14.7109375" customWidth="1"/>
    <col min="6" max="6" width="13.140625" customWidth="1"/>
  </cols>
  <sheetData>
    <row r="2" spans="1:7" thickBot="1" x14ac:dyDescent="0.35"/>
    <row r="3" spans="1:7" ht="15.75" thickBot="1" x14ac:dyDescent="0.3">
      <c r="B3" s="128" t="s">
        <v>67</v>
      </c>
      <c r="C3" s="129"/>
      <c r="D3" s="129"/>
      <c r="E3" s="129"/>
      <c r="F3" s="129"/>
      <c r="G3" s="130"/>
    </row>
    <row r="4" spans="1:7" ht="5.0999999999999996" customHeight="1" x14ac:dyDescent="0.3">
      <c r="A4" s="1"/>
      <c r="B4" s="2"/>
      <c r="C4" s="2"/>
      <c r="D4" s="2"/>
      <c r="E4" s="2"/>
      <c r="F4" s="2"/>
    </row>
    <row r="5" spans="1:7" ht="5.0999999999999996" customHeight="1" x14ac:dyDescent="0.3">
      <c r="A5" s="1"/>
      <c r="B5" s="2"/>
      <c r="C5" s="2"/>
      <c r="D5" s="2"/>
      <c r="E5" s="2"/>
      <c r="F5" s="2"/>
    </row>
    <row r="6" spans="1:7" ht="5.0999999999999996" customHeight="1" x14ac:dyDescent="0.3">
      <c r="A6" s="1"/>
      <c r="B6" s="2"/>
      <c r="C6" s="2"/>
      <c r="D6" s="2"/>
      <c r="E6" s="2"/>
      <c r="F6" s="2"/>
    </row>
    <row r="7" spans="1:7" ht="5.0999999999999996" customHeight="1" thickBot="1" x14ac:dyDescent="0.35">
      <c r="A7" s="1"/>
      <c r="B7" s="2"/>
      <c r="C7" s="2"/>
      <c r="D7" s="2"/>
      <c r="E7" s="2"/>
      <c r="F7" s="2"/>
    </row>
    <row r="8" spans="1:7" ht="18" customHeight="1" thickBot="1" x14ac:dyDescent="0.3">
      <c r="C8" s="18" t="s">
        <v>68</v>
      </c>
      <c r="D8" s="19"/>
      <c r="E8" s="41" t="s">
        <v>14</v>
      </c>
      <c r="F8" s="46"/>
    </row>
    <row r="9" spans="1:7" ht="18" customHeight="1" x14ac:dyDescent="0.25">
      <c r="C9" s="23" t="s">
        <v>28</v>
      </c>
      <c r="D9" s="24"/>
      <c r="E9" s="42">
        <v>60</v>
      </c>
      <c r="F9" s="45"/>
    </row>
    <row r="10" spans="1:7" ht="18" customHeight="1" x14ac:dyDescent="0.25">
      <c r="C10" s="25" t="s">
        <v>27</v>
      </c>
      <c r="D10" s="26"/>
      <c r="E10" s="43">
        <v>30</v>
      </c>
      <c r="F10" s="45"/>
    </row>
    <row r="11" spans="1:7" ht="18" customHeight="1" thickBot="1" x14ac:dyDescent="0.35">
      <c r="C11" s="27" t="s">
        <v>7</v>
      </c>
      <c r="D11" s="28"/>
      <c r="E11" s="44">
        <f>100-E10-E9</f>
        <v>10</v>
      </c>
      <c r="F11" s="45"/>
    </row>
    <row r="12" spans="1:7" ht="5.0999999999999996" customHeight="1" x14ac:dyDescent="0.3">
      <c r="A12" s="1"/>
      <c r="B12" s="2"/>
      <c r="C12" s="2"/>
      <c r="D12" s="2"/>
      <c r="E12" s="2"/>
      <c r="F12" s="2"/>
      <c r="G12" s="1"/>
    </row>
    <row r="13" spans="1:7" ht="45" customHeight="1" x14ac:dyDescent="0.25">
      <c r="A13" s="1"/>
      <c r="B13" s="125" t="s">
        <v>69</v>
      </c>
      <c r="C13" s="126"/>
      <c r="D13" s="126"/>
      <c r="E13" s="126"/>
      <c r="F13" s="126"/>
      <c r="G13" s="127"/>
    </row>
    <row r="14" spans="1:7" ht="9.75" customHeight="1" x14ac:dyDescent="0.3">
      <c r="A14" s="1"/>
      <c r="B14" s="2"/>
      <c r="C14" s="2"/>
      <c r="D14" s="2"/>
      <c r="E14" s="2"/>
      <c r="F14" s="2"/>
      <c r="G14" s="1"/>
    </row>
    <row r="15" spans="1:7" ht="51" customHeight="1" x14ac:dyDescent="0.25">
      <c r="A15" s="1"/>
      <c r="B15" s="125" t="s">
        <v>70</v>
      </c>
      <c r="C15" s="126"/>
      <c r="D15" s="126"/>
      <c r="E15" s="126"/>
      <c r="F15" s="126"/>
      <c r="G15" s="127"/>
    </row>
    <row r="16" spans="1:7" ht="11.25" customHeight="1" thickBot="1" x14ac:dyDescent="0.35"/>
    <row r="17" spans="2:7" ht="14.45" x14ac:dyDescent="0.3">
      <c r="B17" s="47" t="s">
        <v>22</v>
      </c>
      <c r="C17" s="131" t="s">
        <v>5</v>
      </c>
      <c r="D17" s="131"/>
      <c r="E17" s="131"/>
      <c r="F17" s="131"/>
      <c r="G17" s="32" t="s">
        <v>17</v>
      </c>
    </row>
    <row r="18" spans="2:7" ht="14.45" x14ac:dyDescent="0.3">
      <c r="B18" s="105" t="s">
        <v>2</v>
      </c>
      <c r="C18" s="132" t="s">
        <v>8</v>
      </c>
      <c r="D18" s="132"/>
      <c r="E18" s="132"/>
      <c r="F18" s="132"/>
      <c r="G18" s="106">
        <v>3</v>
      </c>
    </row>
    <row r="19" spans="2:7" x14ac:dyDescent="0.25">
      <c r="B19" s="105" t="s">
        <v>3</v>
      </c>
      <c r="C19" s="132" t="s">
        <v>9</v>
      </c>
      <c r="D19" s="132"/>
      <c r="E19" s="132"/>
      <c r="F19" s="132"/>
      <c r="G19" s="106">
        <v>2</v>
      </c>
    </row>
    <row r="20" spans="2:7" x14ac:dyDescent="0.25">
      <c r="B20" s="105" t="s">
        <v>4</v>
      </c>
      <c r="C20" s="132" t="s">
        <v>32</v>
      </c>
      <c r="D20" s="132"/>
      <c r="E20" s="132"/>
      <c r="F20" s="132"/>
      <c r="G20" s="106">
        <v>1</v>
      </c>
    </row>
    <row r="21" spans="2:7" ht="15.75" thickBot="1" x14ac:dyDescent="0.3">
      <c r="B21" s="107" t="s">
        <v>36</v>
      </c>
      <c r="C21" s="136" t="s">
        <v>6</v>
      </c>
      <c r="D21" s="136"/>
      <c r="E21" s="136"/>
      <c r="F21" s="136"/>
      <c r="G21" s="108">
        <v>0</v>
      </c>
    </row>
    <row r="23" spans="2:7" ht="31.5" customHeight="1" x14ac:dyDescent="0.25">
      <c r="B23" s="133" t="s">
        <v>39</v>
      </c>
      <c r="C23" s="134"/>
      <c r="D23" s="134"/>
      <c r="E23" s="134"/>
      <c r="F23" s="134"/>
      <c r="G23" s="135"/>
    </row>
    <row r="24" spans="2:7" ht="7.5" customHeight="1" x14ac:dyDescent="0.25"/>
    <row r="25" spans="2:7" ht="6" customHeight="1" x14ac:dyDescent="0.25"/>
    <row r="26" spans="2:7" ht="37.5" customHeight="1" x14ac:dyDescent="0.25">
      <c r="B26" s="125" t="s">
        <v>26</v>
      </c>
      <c r="C26" s="126"/>
      <c r="D26" s="126"/>
      <c r="E26" s="126"/>
      <c r="F26" s="126"/>
      <c r="G26" s="127"/>
    </row>
    <row r="28" spans="2:7" ht="37.5" customHeight="1" x14ac:dyDescent="0.25">
      <c r="B28" s="125" t="s">
        <v>40</v>
      </c>
      <c r="C28" s="126"/>
      <c r="D28" s="126"/>
      <c r="E28" s="126"/>
      <c r="F28" s="126"/>
      <c r="G28" s="127"/>
    </row>
    <row r="31" spans="2:7" x14ac:dyDescent="0.25">
      <c r="B31" s="120" t="s">
        <v>72</v>
      </c>
      <c r="C31" s="120"/>
      <c r="D31" s="122"/>
      <c r="E31" s="123"/>
      <c r="F31" s="123"/>
      <c r="G31" s="124"/>
    </row>
    <row r="32" spans="2:7" x14ac:dyDescent="0.25">
      <c r="B32" s="120" t="s">
        <v>73</v>
      </c>
      <c r="C32" s="120"/>
      <c r="D32" s="122"/>
      <c r="E32" s="123"/>
      <c r="F32" s="123"/>
      <c r="G32" s="124"/>
    </row>
  </sheetData>
  <customSheetViews>
    <customSheetView guid="{B3ED95EE-0159-45D8-833A-4D989B12AEDF}" scale="115">
      <selection activeCell="G9" sqref="G9"/>
      <pageMargins left="0.7" right="0.7" top="0.75" bottom="0.75" header="0.3" footer="0.3"/>
      <pageSetup paperSize="9" orientation="portrait" verticalDpi="0" r:id="rId1"/>
    </customSheetView>
    <customSheetView guid="{2DBE07E5-D3E5-4ADE-9FE3-6EC1AF54A2BA}" scale="115">
      <selection activeCell="G14" sqref="G14"/>
      <pageMargins left="0.7" right="0.7" top="0.75" bottom="0.75" header="0.3" footer="0.3"/>
      <pageSetup paperSize="9" orientation="portrait" verticalDpi="0" r:id="rId2"/>
    </customSheetView>
    <customSheetView guid="{22F97C40-F930-4E7F-BA6A-EB6F5461B386}" scale="85" showGridLines="0">
      <selection activeCell="H11" sqref="H11"/>
      <pageMargins left="0.7" right="0.7" top="0.75" bottom="0.75" header="0.3" footer="0.3"/>
      <pageSetup paperSize="9" orientation="portrait" verticalDpi="0" r:id="rId3"/>
    </customSheetView>
  </customSheetViews>
  <mergeCells count="13">
    <mergeCell ref="D31:G31"/>
    <mergeCell ref="D32:G32"/>
    <mergeCell ref="B28:G28"/>
    <mergeCell ref="B13:G13"/>
    <mergeCell ref="B3:G3"/>
    <mergeCell ref="B26:G26"/>
    <mergeCell ref="B15:G15"/>
    <mergeCell ref="C17:F17"/>
    <mergeCell ref="C18:F18"/>
    <mergeCell ref="C19:F19"/>
    <mergeCell ref="B23:G23"/>
    <mergeCell ref="C21:F21"/>
    <mergeCell ref="C20:F20"/>
  </mergeCells>
  <printOptions horizontalCentered="1"/>
  <pageMargins left="0.39370078740157483" right="0.39370078740157483" top="0.39370078740157483" bottom="0.39370078740157483" header="0.31496062992125984" footer="0.31496062992125984"/>
  <pageSetup paperSize="8"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B1:J64"/>
  <sheetViews>
    <sheetView windowProtection="1" showGridLines="0" topLeftCell="C1" zoomScale="60" zoomScaleNormal="60" zoomScaleSheetLayoutView="40" workbookViewId="0">
      <pane ySplit="2" topLeftCell="A3" activePane="bottomLeft" state="frozen"/>
      <selection pane="bottomLeft" activeCell="H6" sqref="H6"/>
    </sheetView>
  </sheetViews>
  <sheetFormatPr baseColWidth="10" defaultColWidth="11.42578125" defaultRowHeight="21" x14ac:dyDescent="0.25"/>
  <cols>
    <col min="1" max="1" width="11.42578125" style="17"/>
    <col min="2" max="2" width="143.140625" style="22" customWidth="1"/>
    <col min="3" max="3" width="29" style="76" customWidth="1"/>
    <col min="4" max="4" width="18.85546875" style="17" customWidth="1"/>
    <col min="5" max="5" width="26" style="17" customWidth="1"/>
    <col min="6" max="6" width="21.140625" style="17" customWidth="1"/>
    <col min="7" max="7" width="11.42578125" style="17"/>
    <col min="8" max="8" width="143.28515625" style="17" bestFit="1" customWidth="1"/>
    <col min="9" max="9" width="11.42578125" style="17"/>
    <col min="10" max="10" width="11.42578125" style="17" customWidth="1"/>
    <col min="11" max="16384" width="11.42578125" style="17"/>
  </cols>
  <sheetData>
    <row r="1" spans="2:10" ht="143.25" customHeight="1" thickBot="1" x14ac:dyDescent="0.3">
      <c r="B1" s="143" t="s">
        <v>66</v>
      </c>
      <c r="C1" s="143"/>
      <c r="D1" s="70"/>
      <c r="E1" s="89" t="s">
        <v>30</v>
      </c>
      <c r="F1" s="89">
        <f>' GUIA DE EVALUACIÓN'!E9</f>
        <v>60</v>
      </c>
    </row>
    <row r="2" spans="2:10" s="13" customFormat="1" ht="64.5" customHeight="1" thickBot="1" x14ac:dyDescent="0.3">
      <c r="B2" s="73" t="s">
        <v>0</v>
      </c>
      <c r="C2" s="20" t="s">
        <v>78</v>
      </c>
      <c r="D2" s="40" t="s">
        <v>1</v>
      </c>
      <c r="E2" s="37" t="s">
        <v>18</v>
      </c>
      <c r="F2" s="72" t="s">
        <v>20</v>
      </c>
      <c r="H2" s="137" t="s">
        <v>79</v>
      </c>
      <c r="I2" s="138"/>
      <c r="J2" s="139"/>
    </row>
    <row r="3" spans="2:10" s="13" customFormat="1" ht="30" customHeight="1" thickBot="1" x14ac:dyDescent="0.3">
      <c r="B3" s="71"/>
      <c r="C3" s="64"/>
      <c r="D3" s="64"/>
      <c r="E3" s="60"/>
      <c r="F3" s="49"/>
    </row>
    <row r="4" spans="2:10" s="13" customFormat="1" ht="20.100000000000001" customHeight="1" thickBot="1" x14ac:dyDescent="0.3">
      <c r="B4" s="140" t="s">
        <v>24</v>
      </c>
      <c r="C4" s="141"/>
      <c r="D4" s="141"/>
      <c r="E4" s="142"/>
      <c r="F4" s="49"/>
    </row>
    <row r="5" spans="2:10" s="13" customFormat="1" ht="9.9499999999999993" customHeight="1" x14ac:dyDescent="0.3">
      <c r="B5" s="71"/>
      <c r="C5" s="64"/>
      <c r="D5" s="64"/>
      <c r="E5" s="60"/>
      <c r="F5" s="49"/>
    </row>
    <row r="6" spans="2:10" s="13" customFormat="1" ht="116.25" customHeight="1" x14ac:dyDescent="0.25">
      <c r="B6" s="39" t="s">
        <v>48</v>
      </c>
      <c r="C6" s="38">
        <v>4</v>
      </c>
      <c r="D6" s="83" t="s">
        <v>71</v>
      </c>
      <c r="E6" s="65">
        <f>IF(OR(D6="No Aplica",D6=""),"0",IF(OR(D6="SÍ",D6="ALTO"),' GUIA DE EVALUACIÓN'!$G$18,IF(D6="MEDIO",' GUIA DE EVALUACIÓN'!$G$19,IF(D6="BAJO",' GUIA DE EVALUACIÓN'!$G$20,0))))*C6</f>
        <v>0</v>
      </c>
      <c r="F6" s="49">
        <f>IF(C6="No Aplica","",' GUIA DE EVALUACIÓN'!$G$18*C6)</f>
        <v>12</v>
      </c>
      <c r="H6" s="93" t="s">
        <v>81</v>
      </c>
    </row>
    <row r="7" spans="2:10" s="13" customFormat="1" ht="75.75" customHeight="1" x14ac:dyDescent="0.25">
      <c r="B7" s="34" t="s">
        <v>55</v>
      </c>
      <c r="C7" s="62">
        <v>3</v>
      </c>
      <c r="D7" s="83" t="s">
        <v>71</v>
      </c>
      <c r="E7" s="65">
        <f>IF(OR(D7="No Aplica",D7=""),"0",IF(OR(D7="SÍ",D7="ALTO"),' GUIA DE EVALUACIÓN'!$G$18,IF(D7="MEDIO",' GUIA DE EVALUACIÓN'!$G$19,IF(D7="BAJO",' GUIA DE EVALUACIÓN'!$G$20,0))))*C7</f>
        <v>0</v>
      </c>
      <c r="F7" s="49">
        <f>IF(C7="No Aplica","",' GUIA DE EVALUACIÓN'!$G$18*C7)</f>
        <v>9</v>
      </c>
      <c r="H7" s="92" t="s">
        <v>81</v>
      </c>
    </row>
    <row r="8" spans="2:10" s="13" customFormat="1" ht="84" x14ac:dyDescent="0.25">
      <c r="B8" s="39" t="s">
        <v>56</v>
      </c>
      <c r="C8" s="62">
        <v>3</v>
      </c>
      <c r="D8" s="83" t="s">
        <v>71</v>
      </c>
      <c r="E8" s="65">
        <f>IF(OR(D8="No Aplica",D8=""),"0",IF(OR(D8="SÍ",D8="ALTO"),' GUIA DE EVALUACIÓN'!$G$18,IF(D8="MEDIO",' GUIA DE EVALUACIÓN'!$G$19,IF(D8="BAJO",' GUIA DE EVALUACIÓN'!$G$20,0))))*C8</f>
        <v>0</v>
      </c>
      <c r="F8" s="49">
        <f>IF(C8="No Aplica","",' GUIA DE EVALUACIÓN'!$G$18*C8)</f>
        <v>9</v>
      </c>
      <c r="H8" s="92" t="s">
        <v>82</v>
      </c>
    </row>
    <row r="9" spans="2:10" s="13" customFormat="1" ht="30" customHeight="1" thickBot="1" x14ac:dyDescent="0.35">
      <c r="B9" s="63"/>
      <c r="C9" s="64"/>
      <c r="D9" s="64"/>
      <c r="E9" s="60"/>
      <c r="F9" s="49"/>
    </row>
    <row r="10" spans="2:10" s="13" customFormat="1" ht="20.100000000000001" customHeight="1" thickBot="1" x14ac:dyDescent="0.3">
      <c r="B10" s="144" t="s">
        <v>11</v>
      </c>
      <c r="C10" s="145"/>
      <c r="D10" s="145"/>
      <c r="E10" s="146"/>
      <c r="F10" s="49"/>
    </row>
    <row r="11" spans="2:10" s="13" customFormat="1" ht="9.9499999999999993" customHeight="1" x14ac:dyDescent="0.3">
      <c r="B11" s="63"/>
      <c r="C11" s="64"/>
      <c r="D11" s="64"/>
      <c r="E11" s="60"/>
      <c r="F11" s="49"/>
    </row>
    <row r="12" spans="2:10" s="13" customFormat="1" ht="23.25" customHeight="1" x14ac:dyDescent="0.3">
      <c r="B12" s="114" t="s">
        <v>37</v>
      </c>
      <c r="C12" s="64"/>
      <c r="D12" s="64"/>
      <c r="E12" s="60"/>
      <c r="F12" s="49"/>
    </row>
    <row r="13" spans="2:10" s="13" customFormat="1" ht="60" customHeight="1" x14ac:dyDescent="0.25">
      <c r="B13" s="34" t="s">
        <v>57</v>
      </c>
      <c r="C13" s="62">
        <v>2</v>
      </c>
      <c r="D13" s="83" t="s">
        <v>71</v>
      </c>
      <c r="E13" s="65">
        <f>IF(OR(D13="No Aplica",D13=""),"0",IF(OR(D13="SÍ",D13="ALTO"),' GUIA DE EVALUACIÓN'!$G$18,IF(D13="MEDIO",' GUIA DE EVALUACIÓN'!$G$19,IF(D13="BAJO",' GUIA DE EVALUACIÓN'!$G$20,0))))*C13</f>
        <v>0</v>
      </c>
      <c r="F13" s="49">
        <f>IF(C13="No Aplica","",' GUIA DE EVALUACIÓN'!$G$18*C13)</f>
        <v>6</v>
      </c>
      <c r="H13" s="93" t="s">
        <v>83</v>
      </c>
    </row>
    <row r="14" spans="2:10" s="13" customFormat="1" ht="82.5" customHeight="1" x14ac:dyDescent="0.25">
      <c r="B14" s="29" t="s">
        <v>58</v>
      </c>
      <c r="C14" s="62">
        <v>2</v>
      </c>
      <c r="D14" s="83" t="s">
        <v>71</v>
      </c>
      <c r="E14" s="65">
        <f>IF(OR(D14="No Aplica",D14=""),"0",IF(OR(D14="SÍ",D14="ALTO"),' GUIA DE EVALUACIÓN'!$G$18,IF(D14="MEDIO",' GUIA DE EVALUACIÓN'!$G$19,IF(D14="BAJO",' GUIA DE EVALUACIÓN'!$G$20,0))))*C14</f>
        <v>0</v>
      </c>
      <c r="F14" s="49">
        <f>IF(C14="No Aplica","",' GUIA DE EVALUACIÓN'!$G$18*C14)</f>
        <v>6</v>
      </c>
      <c r="H14" s="92" t="s">
        <v>84</v>
      </c>
    </row>
    <row r="15" spans="2:10" s="13" customFormat="1" ht="84.75" customHeight="1" x14ac:dyDescent="0.25">
      <c r="B15" s="39" t="s">
        <v>59</v>
      </c>
      <c r="C15" s="62">
        <v>1</v>
      </c>
      <c r="D15" s="83" t="s">
        <v>71</v>
      </c>
      <c r="E15" s="65">
        <f>IF(OR(D15="No Aplica",D15=""),"0",IF(OR(D15="SÍ",D15="ALTO"),' GUIA DE EVALUACIÓN'!$G$18,IF(D15="MEDIO",' GUIA DE EVALUACIÓN'!$G$19,IF(D15="BAJO",' GUIA DE EVALUACIÓN'!$G$20,0))))*C15</f>
        <v>0</v>
      </c>
      <c r="F15" s="49">
        <f>IF(C15="No Aplica","",' GUIA DE EVALUACIÓN'!$G$18*C15)</f>
        <v>3</v>
      </c>
      <c r="H15" s="94" t="s">
        <v>84</v>
      </c>
    </row>
    <row r="16" spans="2:10" s="13" customFormat="1" ht="39" customHeight="1" x14ac:dyDescent="0.25">
      <c r="B16" s="34" t="s">
        <v>60</v>
      </c>
      <c r="C16" s="62">
        <v>3</v>
      </c>
      <c r="D16" s="83" t="s">
        <v>71</v>
      </c>
      <c r="E16" s="65">
        <f>IF(OR(D16="No Aplica",D16=""),"0",IF(OR(D16="SÍ",D16="ALTO"),' GUIA DE EVALUACIÓN'!$G$18,IF(D16="MEDIO",' GUIA DE EVALUACIÓN'!$G$19,IF(D16="BAJO",' GUIA DE EVALUACIÓN'!$G$20,0))))*C16</f>
        <v>0</v>
      </c>
      <c r="F16" s="49">
        <f>IF(C16="No Aplica","",' GUIA DE EVALUACIÓN'!$G$18*C16)</f>
        <v>9</v>
      </c>
      <c r="H16" s="93" t="s">
        <v>84</v>
      </c>
    </row>
    <row r="17" spans="2:8" s="13" customFormat="1" ht="42" x14ac:dyDescent="0.25">
      <c r="B17" s="14" t="s">
        <v>61</v>
      </c>
      <c r="C17" s="38">
        <v>1</v>
      </c>
      <c r="D17" s="83" t="s">
        <v>71</v>
      </c>
      <c r="E17" s="65">
        <f>IF(OR(D17="No Aplica",D17=""),"0",IF(OR(D17="SÍ",D17="ALTO"),' GUIA DE EVALUACIÓN'!$G$18,IF(D17="MEDIO",' GUIA DE EVALUACIÓN'!$G$19,IF(D17="BAJO",' GUIA DE EVALUACIÓN'!$G$20,0))))*C17</f>
        <v>0</v>
      </c>
      <c r="F17" s="49">
        <f>IF(C17="No Aplica","",' GUIA DE EVALUACIÓN'!$G$18*C17)</f>
        <v>3</v>
      </c>
      <c r="H17" s="93" t="s">
        <v>85</v>
      </c>
    </row>
    <row r="18" spans="2:8" s="13" customFormat="1" ht="78" customHeight="1" x14ac:dyDescent="0.25">
      <c r="B18" s="63" t="s">
        <v>77</v>
      </c>
      <c r="C18" s="62">
        <v>4</v>
      </c>
      <c r="D18" s="83" t="s">
        <v>71</v>
      </c>
      <c r="E18" s="65">
        <f>IF(OR(D18="No Aplica",D18=""),"0",IF(OR(D18="SÍ",D18="ALTO"),' GUIA DE EVALUACIÓN'!$G$18,IF(D18="MEDIO",' GUIA DE EVALUACIÓN'!$G$19,IF(D18="BAJO",' GUIA DE EVALUACIÓN'!$G$20,0))))*C18</f>
        <v>0</v>
      </c>
      <c r="F18" s="49">
        <f>IF(C18="No Aplica","",' GUIA DE EVALUACIÓN'!$G$18*C18)</f>
        <v>12</v>
      </c>
      <c r="H18" s="93" t="s">
        <v>84</v>
      </c>
    </row>
    <row r="19" spans="2:8" s="13" customFormat="1" ht="39" customHeight="1" x14ac:dyDescent="0.25">
      <c r="B19" s="115" t="s">
        <v>38</v>
      </c>
      <c r="C19" s="116"/>
      <c r="D19" s="117"/>
      <c r="E19" s="118"/>
      <c r="F19" s="49"/>
      <c r="H19" s="91"/>
    </row>
    <row r="20" spans="2:8" s="13" customFormat="1" ht="86.25" customHeight="1" x14ac:dyDescent="0.25">
      <c r="B20" s="34" t="s">
        <v>62</v>
      </c>
      <c r="C20" s="62">
        <v>2</v>
      </c>
      <c r="D20" s="83" t="s">
        <v>71</v>
      </c>
      <c r="E20" s="65">
        <f>IF(OR(D20="No Aplica",D20=""),"0",IF(OR(D20="SÍ",D20="ALTO"),' GUIA DE EVALUACIÓN'!$G$18,IF(D20="MEDIO",' GUIA DE EVALUACIÓN'!$G$19,IF(D20="BAJO",' GUIA DE EVALUACIÓN'!$G$20,0))))*C20</f>
        <v>0</v>
      </c>
      <c r="F20" s="49">
        <f>IF(C20="No Aplica","",' GUIA DE EVALUACIÓN'!$G$18*C20)</f>
        <v>6</v>
      </c>
      <c r="H20" s="94" t="s">
        <v>86</v>
      </c>
    </row>
    <row r="21" spans="2:8" s="13" customFormat="1" ht="113.25" customHeight="1" x14ac:dyDescent="0.25">
      <c r="B21" s="14" t="s">
        <v>63</v>
      </c>
      <c r="C21" s="38">
        <v>3</v>
      </c>
      <c r="D21" s="83" t="s">
        <v>71</v>
      </c>
      <c r="E21" s="65">
        <f>IF(OR(D21="No Aplica",D21=""),"0",IF(OR(D21="SÍ",D21="ALTO"),' GUIA DE EVALUACIÓN'!$G$18,IF(D21="MEDIO",' GUIA DE EVALUACIÓN'!$G$19,IF(D21="BAJO",' GUIA DE EVALUACIÓN'!$G$20,0))))*C21</f>
        <v>0</v>
      </c>
      <c r="F21" s="49">
        <f>IF(C21="No Aplica","",' GUIA DE EVALUACIÓN'!$G$18*C21)</f>
        <v>9</v>
      </c>
      <c r="H21" s="93" t="s">
        <v>87</v>
      </c>
    </row>
    <row r="22" spans="2:8" s="13" customFormat="1" ht="127.5" customHeight="1" x14ac:dyDescent="0.25">
      <c r="B22" s="14" t="s">
        <v>64</v>
      </c>
      <c r="C22" s="38">
        <v>3</v>
      </c>
      <c r="D22" s="83" t="s">
        <v>71</v>
      </c>
      <c r="E22" s="65">
        <f>IF(OR(D22="No Aplica",D22=""),"0",IF(OR(D22="SÍ",D22="ALTO"),' GUIA DE EVALUACIÓN'!$G$18,IF(D22="MEDIO",' GUIA DE EVALUACIÓN'!$G$19,IF(D22="BAJO",' GUIA DE EVALUACIÓN'!$G$20,0))))*C22</f>
        <v>0</v>
      </c>
      <c r="F22" s="49">
        <f>IF(C22="No Aplica","",' GUIA DE EVALUACIÓN'!$G$18*C22)</f>
        <v>9</v>
      </c>
      <c r="H22" s="94" t="s">
        <v>88</v>
      </c>
    </row>
    <row r="23" spans="2:8" s="13" customFormat="1" ht="30" customHeight="1" thickBot="1" x14ac:dyDescent="0.3">
      <c r="B23" s="63"/>
      <c r="C23" s="64"/>
      <c r="D23" s="64"/>
      <c r="E23" s="60"/>
      <c r="F23" s="49"/>
    </row>
    <row r="24" spans="2:8" s="13" customFormat="1" ht="20.100000000000001" customHeight="1" thickBot="1" x14ac:dyDescent="0.3">
      <c r="B24" s="144" t="s">
        <v>12</v>
      </c>
      <c r="C24" s="145"/>
      <c r="D24" s="145"/>
      <c r="E24" s="146"/>
      <c r="F24" s="49"/>
    </row>
    <row r="25" spans="2:8" s="13" customFormat="1" ht="9.9499999999999993" customHeight="1" x14ac:dyDescent="0.25">
      <c r="B25" s="63"/>
      <c r="C25" s="64"/>
      <c r="D25" s="64"/>
      <c r="E25" s="60"/>
      <c r="F25" s="49"/>
    </row>
    <row r="26" spans="2:8" s="13" customFormat="1" ht="105" customHeight="1" x14ac:dyDescent="0.25">
      <c r="B26" s="34" t="s">
        <v>52</v>
      </c>
      <c r="C26" s="62">
        <v>3</v>
      </c>
      <c r="D26" s="83" t="s">
        <v>71</v>
      </c>
      <c r="E26" s="65">
        <f>IF(OR(D26="No Aplica",D26=""),"0",IF(OR(D26="SÍ",D26="ALTO"),' GUIA DE EVALUACIÓN'!$G$18,IF(D26="MEDIO",' GUIA DE EVALUACIÓN'!$G$19,IF(D26="BAJO",' GUIA DE EVALUACIÓN'!$G$20,0))))*C26</f>
        <v>0</v>
      </c>
      <c r="F26" s="49">
        <f>IF(C26="No Aplica","",' GUIA DE EVALUACIÓN'!$G$18*C26)</f>
        <v>9</v>
      </c>
      <c r="H26" s="93" t="s">
        <v>90</v>
      </c>
    </row>
    <row r="27" spans="2:8" s="16" customFormat="1" ht="105" customHeight="1" x14ac:dyDescent="0.25">
      <c r="B27" s="14" t="s">
        <v>53</v>
      </c>
      <c r="C27" s="38">
        <v>1</v>
      </c>
      <c r="D27" s="83" t="s">
        <v>71</v>
      </c>
      <c r="E27" s="65">
        <f>IF(OR(D27="No Aplica",D27=""),"0",IF(OR(D27="SÍ",D27="ALTO"),' GUIA DE EVALUACIÓN'!$G$18,IF(D27="MEDIO",' GUIA DE EVALUACIÓN'!$G$19,IF(D27="BAJO",' GUIA DE EVALUACIÓN'!$G$20,0))))*C27</f>
        <v>0</v>
      </c>
      <c r="F27" s="49">
        <f>IF(C27="No Aplica","",' GUIA DE EVALUACIÓN'!$G$18*C27)</f>
        <v>3</v>
      </c>
      <c r="H27" s="102" t="s">
        <v>91</v>
      </c>
    </row>
    <row r="28" spans="2:8" s="16" customFormat="1" ht="105" customHeight="1" x14ac:dyDescent="0.25">
      <c r="B28" s="14" t="s">
        <v>54</v>
      </c>
      <c r="C28" s="38">
        <v>1</v>
      </c>
      <c r="D28" s="83" t="s">
        <v>71</v>
      </c>
      <c r="E28" s="65">
        <f>IF(OR(D28="No Aplica",D28=""),"0",IF(OR(D28="SÍ",D28="ALTO"),' GUIA DE EVALUACIÓN'!$G$18,IF(D28="MEDIO",' GUIA DE EVALUACIÓN'!$G$19,IF(D28="BAJO",' GUIA DE EVALUACIÓN'!$G$20,0))))*C28</f>
        <v>0</v>
      </c>
      <c r="F28" s="49">
        <f>IF(C28="No Aplica","",' GUIA DE EVALUACIÓN'!$G$18*C28)</f>
        <v>3</v>
      </c>
      <c r="H28" s="102" t="s">
        <v>91</v>
      </c>
    </row>
    <row r="29" spans="2:8" s="16" customFormat="1" ht="30" customHeight="1" thickBot="1" x14ac:dyDescent="0.3">
      <c r="B29" s="71"/>
      <c r="C29" s="67"/>
      <c r="D29" s="61"/>
      <c r="E29" s="60"/>
      <c r="F29" s="49"/>
    </row>
    <row r="30" spans="2:8" s="16" customFormat="1" ht="20.100000000000001" customHeight="1" thickBot="1" x14ac:dyDescent="0.3">
      <c r="B30" s="140" t="s">
        <v>13</v>
      </c>
      <c r="C30" s="141"/>
      <c r="D30" s="141"/>
      <c r="E30" s="142"/>
      <c r="F30" s="49"/>
    </row>
    <row r="31" spans="2:8" s="16" customFormat="1" ht="9.9499999999999993" customHeight="1" x14ac:dyDescent="0.25">
      <c r="B31" s="71"/>
      <c r="C31" s="67"/>
      <c r="D31" s="61"/>
      <c r="E31" s="60"/>
      <c r="F31" s="49"/>
    </row>
    <row r="32" spans="2:8" customFormat="1" ht="53.25" customHeight="1" x14ac:dyDescent="0.25">
      <c r="B32" s="39" t="s">
        <v>49</v>
      </c>
      <c r="C32" s="62">
        <v>1</v>
      </c>
      <c r="D32" s="83" t="s">
        <v>71</v>
      </c>
      <c r="E32" s="65">
        <f>IF(OR(D32="No Aplica",D32=""),"0",IF(OR(D32="SÍ",D32="ALTO"),' GUIA DE EVALUACIÓN'!$G$18,IF(D32="MEDIO",' GUIA DE EVALUACIÓN'!$G$19,IF(D32="BAJO",' GUIA DE EVALUACIÓN'!$G$20,0))))*C32</f>
        <v>0</v>
      </c>
      <c r="F32" s="49">
        <f>IF(C32="No Aplica","",' GUIA DE EVALUACIÓN'!$G$18*C32)</f>
        <v>3</v>
      </c>
      <c r="H32" s="95" t="s">
        <v>92</v>
      </c>
    </row>
    <row r="33" spans="2:8" customFormat="1" ht="129.75" customHeight="1" x14ac:dyDescent="0.25">
      <c r="B33" s="14" t="s">
        <v>50</v>
      </c>
      <c r="C33" s="62">
        <v>3</v>
      </c>
      <c r="D33" s="83" t="s">
        <v>71</v>
      </c>
      <c r="E33" s="65">
        <f>IF(OR(D33="No Aplica",D33=""),"0",IF(OR(D33="SÍ",D33="ALTO"),' GUIA DE EVALUACIÓN'!$G$18,IF(D33="MEDIO",' GUIA DE EVALUACIÓN'!$G$19,IF(D33="BAJO",' GUIA DE EVALUACIÓN'!$G$20,0))))*C33</f>
        <v>0</v>
      </c>
      <c r="F33" s="49">
        <f>IF(C33="No Aplica","",' GUIA DE EVALUACIÓN'!$G$18*C33)</f>
        <v>9</v>
      </c>
      <c r="H33" s="95" t="s">
        <v>93</v>
      </c>
    </row>
    <row r="34" spans="2:8" customFormat="1" ht="53.25" customHeight="1" x14ac:dyDescent="0.25">
      <c r="B34" s="29" t="s">
        <v>51</v>
      </c>
      <c r="C34" s="62">
        <v>2</v>
      </c>
      <c r="D34" s="83" t="s">
        <v>71</v>
      </c>
      <c r="E34" s="65">
        <f>IF(OR(D34="No Aplica",D34=""),"0",IF(OR(D34="SÍ",D34="ALTO"),' GUIA DE EVALUACIÓN'!$G$18,IF(D34="MEDIO",' GUIA DE EVALUACIÓN'!$G$19,IF(D34="BAJO",' GUIA DE EVALUACIÓN'!$G$20,0))))*C34</f>
        <v>0</v>
      </c>
      <c r="F34" s="49">
        <f>IF(C34="No Aplica","",' GUIA DE EVALUACIÓN'!$G$18*C34)</f>
        <v>6</v>
      </c>
      <c r="H34" s="95" t="s">
        <v>93</v>
      </c>
    </row>
    <row r="35" spans="2:8" customFormat="1" ht="110.25" customHeight="1" x14ac:dyDescent="0.25">
      <c r="B35" s="29" t="s">
        <v>34</v>
      </c>
      <c r="C35" s="62">
        <v>1</v>
      </c>
      <c r="D35" s="83" t="s">
        <v>71</v>
      </c>
      <c r="E35" s="65">
        <f>IF(OR(D35="No Aplica",D35=""),"0",IF(OR(D35="SÍ",D35="ALTO"),' GUIA DE EVALUACIÓN'!$G$18,IF(D35="MEDIO",' GUIA DE EVALUACIÓN'!$G$19,IF(D35="BAJO",' GUIA DE EVALUACIÓN'!$G$20,0))))*C35</f>
        <v>0</v>
      </c>
      <c r="F35" s="49">
        <f>IF(C35="No Aplica","",' GUIA DE EVALUACIÓN'!$G$18*C35)</f>
        <v>3</v>
      </c>
      <c r="H35" s="95" t="s">
        <v>93</v>
      </c>
    </row>
    <row r="36" spans="2:8" customFormat="1" ht="140.25" customHeight="1" x14ac:dyDescent="0.25">
      <c r="B36" s="29" t="s">
        <v>35</v>
      </c>
      <c r="C36" s="62">
        <v>2</v>
      </c>
      <c r="D36" s="83" t="s">
        <v>71</v>
      </c>
      <c r="E36" s="65">
        <f>IF(OR(D36="No Aplica",D36=""),"0",IF(OR(D36="SÍ",D36="ALTO"),' GUIA DE EVALUACIÓN'!$G$18,IF(D36="MEDIO",' GUIA DE EVALUACIÓN'!$G$19,IF(D36="BAJO",' GUIA DE EVALUACIÓN'!$G$20,0))))*C36</f>
        <v>0</v>
      </c>
      <c r="F36" s="49">
        <f>IF(C36="No Aplica","",' GUIA DE EVALUACIÓN'!$G$18*C36)</f>
        <v>6</v>
      </c>
      <c r="H36" s="95" t="s">
        <v>94</v>
      </c>
    </row>
    <row r="37" spans="2:8" customFormat="1" ht="33.75" customHeight="1" thickBot="1" x14ac:dyDescent="0.3">
      <c r="B37" s="63"/>
      <c r="C37" s="67"/>
      <c r="D37" s="121"/>
      <c r="E37" s="60"/>
      <c r="F37" s="49"/>
      <c r="H37" s="95"/>
    </row>
    <row r="38" spans="2:8" customFormat="1" ht="30" customHeight="1" thickBot="1" x14ac:dyDescent="0.3">
      <c r="B38" s="140" t="s">
        <v>74</v>
      </c>
      <c r="C38" s="141"/>
      <c r="D38" s="141"/>
      <c r="E38" s="142"/>
      <c r="F38" s="49"/>
      <c r="H38" s="95"/>
    </row>
    <row r="39" spans="2:8" customFormat="1" ht="67.5" customHeight="1" x14ac:dyDescent="0.25">
      <c r="B39" s="29" t="s">
        <v>75</v>
      </c>
      <c r="C39" s="62">
        <v>4</v>
      </c>
      <c r="D39" s="83" t="s">
        <v>71</v>
      </c>
      <c r="E39" s="65">
        <f>IF(OR(D39="No Aplica",D39=""),"0",IF(OR(D39="SÍ",D39="ALTO"),' GUIA DE EVALUACIÓN'!$G$18,IF(D39="MEDIO",' GUIA DE EVALUACIÓN'!$G$19,IF(D39="BAJO",' GUIA DE EVALUACIÓN'!$G$20,0))))*C39</f>
        <v>0</v>
      </c>
      <c r="F39" s="49">
        <f>IF(C39="No Aplica","",' GUIA DE EVALUACIÓN'!$G$18*C39)</f>
        <v>12</v>
      </c>
      <c r="H39" s="102" t="s">
        <v>84</v>
      </c>
    </row>
    <row r="40" spans="2:8" customFormat="1" ht="67.5" customHeight="1" x14ac:dyDescent="0.25">
      <c r="B40" s="29" t="s">
        <v>76</v>
      </c>
      <c r="C40" s="62">
        <v>4</v>
      </c>
      <c r="D40" s="83" t="s">
        <v>71</v>
      </c>
      <c r="E40" s="65">
        <f>IF(OR(D40="No Aplica",D40=""),"0",IF(OR(D40="SÍ",D40="ALTO"),' GUIA DE EVALUACIÓN'!$G$18,IF(D40="MEDIO",' GUIA DE EVALUACIÓN'!$G$19,IF(D40="BAJO",' GUIA DE EVALUACIÓN'!$G$20,0))))*C40</f>
        <v>0</v>
      </c>
      <c r="F40" s="49">
        <f>IF(C40="No Aplica","",' GUIA DE EVALUACIÓN'!$G$18*C40)</f>
        <v>12</v>
      </c>
      <c r="H40" s="102" t="s">
        <v>89</v>
      </c>
    </row>
    <row r="41" spans="2:8" customFormat="1" ht="67.5" customHeight="1" x14ac:dyDescent="0.25">
      <c r="B41" s="22"/>
      <c r="C41" s="76"/>
      <c r="D41" s="17"/>
      <c r="E41" s="17"/>
      <c r="F41" s="17"/>
    </row>
    <row r="42" spans="2:8" customFormat="1" ht="17.25" customHeight="1" thickBot="1" x14ac:dyDescent="0.3">
      <c r="B42" s="59"/>
      <c r="C42" s="75"/>
      <c r="D42" s="61"/>
      <c r="E42" s="60"/>
      <c r="F42" s="53"/>
    </row>
    <row r="43" spans="2:8" customFormat="1" ht="21" customHeight="1" thickBot="1" x14ac:dyDescent="0.4">
      <c r="B43" s="21"/>
      <c r="C43" s="8"/>
      <c r="D43" s="110" t="s">
        <v>17</v>
      </c>
      <c r="E43" s="36">
        <f>SUM(E3:E40)</f>
        <v>0</v>
      </c>
      <c r="F43" s="54">
        <f>SUM(F3:F40)</f>
        <v>159</v>
      </c>
    </row>
    <row r="44" spans="2:8" customFormat="1" ht="21" customHeight="1" thickBot="1" x14ac:dyDescent="0.4">
      <c r="B44" s="21"/>
      <c r="C44" s="8"/>
      <c r="E44" s="35"/>
    </row>
    <row r="45" spans="2:8" customFormat="1" ht="49.5" customHeight="1" thickBot="1" x14ac:dyDescent="0.3">
      <c r="B45" s="21"/>
      <c r="C45" s="8"/>
      <c r="D45" s="109" t="s">
        <v>14</v>
      </c>
      <c r="E45" s="48">
        <f>IF(F43&gt;0,F45*E43/F43,"")</f>
        <v>0</v>
      </c>
      <c r="F45" s="90">
        <f>F1</f>
        <v>60</v>
      </c>
    </row>
    <row r="46" spans="2:8" customFormat="1" ht="21.75" customHeight="1" x14ac:dyDescent="0.25">
      <c r="B46" s="21"/>
      <c r="C46" s="8"/>
    </row>
    <row r="47" spans="2:8" customFormat="1" x14ac:dyDescent="0.25">
      <c r="B47" s="21"/>
      <c r="C47" s="8"/>
    </row>
    <row r="48" spans="2:8" customFormat="1" x14ac:dyDescent="0.25">
      <c r="B48" s="21"/>
      <c r="C48" s="8"/>
    </row>
    <row r="49" spans="2:3" customFormat="1" x14ac:dyDescent="0.25">
      <c r="B49" s="21"/>
      <c r="C49" s="8"/>
    </row>
    <row r="50" spans="2:3" customFormat="1" x14ac:dyDescent="0.25">
      <c r="B50" s="21"/>
      <c r="C50" s="8"/>
    </row>
    <row r="51" spans="2:3" customFormat="1" x14ac:dyDescent="0.25">
      <c r="B51" s="21"/>
      <c r="C51" s="8"/>
    </row>
    <row r="52" spans="2:3" customFormat="1" x14ac:dyDescent="0.25">
      <c r="B52" s="21"/>
      <c r="C52" s="8"/>
    </row>
    <row r="53" spans="2:3" customFormat="1" x14ac:dyDescent="0.25">
      <c r="B53" s="21"/>
      <c r="C53" s="8"/>
    </row>
    <row r="54" spans="2:3" customFormat="1" x14ac:dyDescent="0.25">
      <c r="B54" s="21"/>
      <c r="C54" s="8"/>
    </row>
    <row r="55" spans="2:3" customFormat="1" x14ac:dyDescent="0.25">
      <c r="B55" s="21"/>
      <c r="C55" s="8"/>
    </row>
    <row r="56" spans="2:3" customFormat="1" x14ac:dyDescent="0.25">
      <c r="B56" s="21"/>
      <c r="C56" s="8"/>
    </row>
    <row r="57" spans="2:3" customFormat="1" x14ac:dyDescent="0.25">
      <c r="B57" s="21"/>
      <c r="C57" s="8"/>
    </row>
    <row r="58" spans="2:3" customFormat="1" x14ac:dyDescent="0.25">
      <c r="B58" s="21"/>
      <c r="C58" s="8"/>
    </row>
    <row r="59" spans="2:3" customFormat="1" x14ac:dyDescent="0.25">
      <c r="B59" s="21"/>
      <c r="C59" s="8"/>
    </row>
    <row r="60" spans="2:3" customFormat="1" x14ac:dyDescent="0.25">
      <c r="B60" s="21"/>
      <c r="C60" s="8"/>
    </row>
    <row r="61" spans="2:3" customFormat="1" x14ac:dyDescent="0.25">
      <c r="B61" s="21"/>
      <c r="C61" s="8"/>
    </row>
    <row r="62" spans="2:3" customFormat="1" x14ac:dyDescent="0.25">
      <c r="B62" s="21"/>
      <c r="C62" s="8"/>
    </row>
    <row r="63" spans="2:3" customFormat="1" x14ac:dyDescent="0.25">
      <c r="B63" s="21"/>
      <c r="C63" s="8"/>
    </row>
    <row r="64" spans="2:3" customFormat="1" x14ac:dyDescent="0.25">
      <c r="B64" s="21"/>
      <c r="C64" s="8"/>
    </row>
  </sheetData>
  <sheetProtection selectLockedCells="1"/>
  <customSheetViews>
    <customSheetView guid="{2DBE07E5-D3E5-4ADE-9FE3-6EC1AF54A2BA}" scale="60" showPageBreaks="1" showGridLines="0" fitToPage="1" printArea="1" view="pageBreakPreview">
      <pane ySplit="2" topLeftCell="A3" activePane="bottomLeft" state="frozen"/>
      <selection pane="bottomLeft" activeCell="C6" sqref="C6"/>
      <pageMargins left="0.39370078740157483" right="0.39370078740157483" top="0.39370078740157483" bottom="0.19685039370078741" header="0.31496062992125984" footer="0.31496062992125984"/>
      <pageSetup paperSize="8" scale="76" fitToHeight="0" orientation="landscape" r:id="rId1"/>
    </customSheetView>
    <customSheetView guid="{22F97C40-F930-4E7F-BA6A-EB6F5461B386}" scale="55" showPageBreaks="1" showGridLines="0" fitToPage="1" printArea="1" view="pageBreakPreview">
      <pane ySplit="2" topLeftCell="A3" activePane="bottomLeft" state="frozen"/>
      <selection pane="bottomLeft" activeCell="D19" sqref="D19"/>
      <pageMargins left="0.39370078740157483" right="0.39370078740157483" top="0.39370078740157483" bottom="0.19685039370078741" header="0.31496062992125984" footer="0.31496062992125984"/>
      <pageSetup paperSize="8" scale="71" fitToHeight="0" orientation="landscape" r:id="rId2"/>
    </customSheetView>
  </customSheetViews>
  <mergeCells count="7">
    <mergeCell ref="H2:J2"/>
    <mergeCell ref="B38:E38"/>
    <mergeCell ref="B1:C1"/>
    <mergeCell ref="B4:E4"/>
    <mergeCell ref="B10:E10"/>
    <mergeCell ref="B24:E24"/>
    <mergeCell ref="B30:E30"/>
  </mergeCells>
  <conditionalFormatting sqref="E42">
    <cfRule type="cellIs" dxfId="14" priority="23" operator="equal">
      <formula>"NO APLICA"</formula>
    </cfRule>
  </conditionalFormatting>
  <conditionalFormatting sqref="E3 E11:E12 E6:E9 E15:E16 E19:E23 E25:E29 E31:E37">
    <cfRule type="containsText" dxfId="13" priority="22" operator="containsText" text="NO CUMPLE">
      <formula>NOT(ISERROR(SEARCH("NO CUMPLE",E3)))</formula>
    </cfRule>
  </conditionalFormatting>
  <conditionalFormatting sqref="E5">
    <cfRule type="containsText" dxfId="12" priority="20" operator="containsText" text="NO CUMPLE">
      <formula>NOT(ISERROR(SEARCH("NO CUMPLE",E5)))</formula>
    </cfRule>
  </conditionalFormatting>
  <conditionalFormatting sqref="E14">
    <cfRule type="containsText" dxfId="11" priority="6" operator="containsText" text="NO CUMPLE">
      <formula>NOT(ISERROR(SEARCH("NO CUMPLE",E14)))</formula>
    </cfRule>
  </conditionalFormatting>
  <conditionalFormatting sqref="E13">
    <cfRule type="containsText" dxfId="10" priority="5" operator="containsText" text="NO CUMPLE">
      <formula>NOT(ISERROR(SEARCH("NO CUMPLE",E13)))</formula>
    </cfRule>
  </conditionalFormatting>
  <conditionalFormatting sqref="E17">
    <cfRule type="containsText" dxfId="9" priority="4" operator="containsText" text="NO CUMPLE">
      <formula>NOT(ISERROR(SEARCH("NO CUMPLE",E17)))</formula>
    </cfRule>
  </conditionalFormatting>
  <conditionalFormatting sqref="E39">
    <cfRule type="containsText" dxfId="8" priority="3" operator="containsText" text="NO CUMPLE">
      <formula>NOT(ISERROR(SEARCH("NO CUMPLE",E39)))</formula>
    </cfRule>
  </conditionalFormatting>
  <conditionalFormatting sqref="E40">
    <cfRule type="containsText" dxfId="7" priority="2" operator="containsText" text="NO CUMPLE">
      <formula>NOT(ISERROR(SEARCH("NO CUMPLE",E40)))</formula>
    </cfRule>
  </conditionalFormatting>
  <conditionalFormatting sqref="E18">
    <cfRule type="containsText" dxfId="6" priority="1" operator="containsText" text="NO CUMPLE">
      <formula>NOT(ISERROR(SEARCH("NO CUMPLE",E18)))</formula>
    </cfRule>
  </conditionalFormatting>
  <dataValidations count="2">
    <dataValidation type="list" allowBlank="1" showInputMessage="1" showErrorMessage="1" sqref="D3 D9 D29 D31 D23 D5 D11:D12 D25 D42" xr:uid="{00000000-0002-0000-0100-000000000000}">
      <formula1>"Sí,NO,No Aplica"</formula1>
    </dataValidation>
    <dataValidation type="list" allowBlank="1" showInputMessage="1" showErrorMessage="1" sqref="D6:D8 D26:D28 D13:D22 D32:D40" xr:uid="{00000000-0002-0000-0100-000001000000}">
      <formula1>"ALTO,MEDIO,BAJO,No Cumple"</formula1>
    </dataValidation>
  </dataValidations>
  <printOptions horizontalCentered="1"/>
  <pageMargins left="0.39370078740157483" right="0.39370078740157483" top="0.39370078740157483" bottom="0.39370078740157483" header="0.31496062992125984" footer="0.31496062992125984"/>
  <pageSetup paperSize="8" scale="34" fitToHeight="0" orientation="landscape" r:id="rId3"/>
  <extLst>
    <ext xmlns:x14="http://schemas.microsoft.com/office/spreadsheetml/2009/9/main" uri="{78C0D931-6437-407d-A8EE-F0AAD7539E65}">
      <x14:conditionalFormattings>
        <x14:conditionalFormatting xmlns:xm="http://schemas.microsoft.com/office/excel/2006/main">
          <x14:cfRule type="containsText" priority="24" operator="containsText" id="{0B574AFD-8E21-4716-B99B-4362F450C924}">
            <xm:f>NOT(ISERROR(SEARCH(#REF!,E42)))</xm:f>
            <xm:f>#REF!</xm:f>
            <x14:dxf>
              <font>
                <color rgb="FF9C0006"/>
              </font>
            </x14:dxf>
          </x14:cfRule>
          <xm:sqref>E42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J19"/>
  <sheetViews>
    <sheetView windowProtection="1" showGridLines="0" zoomScale="50" zoomScaleNormal="50" zoomScaleSheetLayoutView="55" workbookViewId="0">
      <pane ySplit="3" topLeftCell="A13" activePane="bottomLeft" state="frozen"/>
      <selection pane="bottomLeft" activeCell="F17" sqref="F17"/>
    </sheetView>
  </sheetViews>
  <sheetFormatPr baseColWidth="10" defaultColWidth="11.42578125" defaultRowHeight="15.75" x14ac:dyDescent="0.25"/>
  <cols>
    <col min="1" max="1" width="11.42578125" style="12"/>
    <col min="2" max="2" width="125.140625" style="12" customWidth="1"/>
    <col min="3" max="3" width="27.28515625" style="79" customWidth="1"/>
    <col min="4" max="4" width="20.85546875" style="12" customWidth="1"/>
    <col min="5" max="5" width="28.140625" style="12" customWidth="1"/>
    <col min="6" max="6" width="19.7109375" style="12" customWidth="1"/>
    <col min="7" max="7" width="11.42578125" style="12"/>
    <col min="8" max="8" width="35.7109375" style="12" bestFit="1" customWidth="1"/>
    <col min="9" max="16384" width="11.42578125" style="12"/>
  </cols>
  <sheetData>
    <row r="1" spans="2:10" ht="162.75" customHeight="1" thickBot="1" x14ac:dyDescent="0.3">
      <c r="B1" s="150" t="s">
        <v>65</v>
      </c>
      <c r="C1" s="150"/>
      <c r="D1" s="84"/>
      <c r="E1" s="85" t="s">
        <v>14</v>
      </c>
      <c r="F1" s="85">
        <f>' GUIA DE EVALUACIÓN'!E10</f>
        <v>30</v>
      </c>
    </row>
    <row r="2" spans="2:10" s="9" customFormat="1" ht="73.5" customHeight="1" thickBot="1" x14ac:dyDescent="0.3">
      <c r="B2" s="31" t="s">
        <v>0</v>
      </c>
      <c r="C2" s="20" t="s">
        <v>19</v>
      </c>
      <c r="D2" s="40" t="s">
        <v>1</v>
      </c>
      <c r="E2" s="37" t="s">
        <v>18</v>
      </c>
      <c r="F2" s="72" t="s">
        <v>21</v>
      </c>
      <c r="H2" s="137" t="s">
        <v>79</v>
      </c>
      <c r="I2" s="138"/>
      <c r="J2" s="139"/>
    </row>
    <row r="3" spans="2:10" s="9" customFormat="1" ht="9.9499999999999993" customHeight="1" thickBot="1" x14ac:dyDescent="0.3">
      <c r="B3" s="59"/>
      <c r="C3" s="77"/>
      <c r="D3" s="61"/>
      <c r="E3" s="60"/>
      <c r="F3" s="49"/>
    </row>
    <row r="4" spans="2:10" s="9" customFormat="1" ht="20.100000000000001" customHeight="1" thickBot="1" x14ac:dyDescent="0.3">
      <c r="B4" s="147" t="s">
        <v>23</v>
      </c>
      <c r="C4" s="148"/>
      <c r="D4" s="148"/>
      <c r="E4" s="149"/>
      <c r="F4" s="49"/>
    </row>
    <row r="5" spans="2:10" s="9" customFormat="1" ht="9.9499999999999993" customHeight="1" x14ac:dyDescent="0.3">
      <c r="B5" s="59"/>
      <c r="C5" s="77"/>
      <c r="D5" s="61"/>
      <c r="E5" s="60"/>
      <c r="F5" s="49"/>
    </row>
    <row r="6" spans="2:10" s="9" customFormat="1" ht="55.5" customHeight="1" x14ac:dyDescent="0.25">
      <c r="B6" s="39" t="s">
        <v>25</v>
      </c>
      <c r="C6" s="88">
        <v>1</v>
      </c>
      <c r="D6" s="83" t="s">
        <v>71</v>
      </c>
      <c r="E6" s="65">
        <f>IF(OR(D6="No Aplica",D6=""),"0",IF(OR(D6="SÍ",D6="ALTO"),' GUIA DE EVALUACIÓN'!$G$18,IF(D6="MEDIO",' GUIA DE EVALUACIÓN'!$G$19,IF(D6="BAJO",' GUIA DE EVALUACIÓN'!$G$20,0))))*C6</f>
        <v>0</v>
      </c>
      <c r="F6" s="49">
        <f>IF(C6="No Aplica","",' GUIA DE EVALUACIÓN'!$G$18*C6)</f>
        <v>3</v>
      </c>
      <c r="H6" s="96" t="s">
        <v>95</v>
      </c>
    </row>
    <row r="7" spans="2:10" s="101" customFormat="1" ht="120" customHeight="1" x14ac:dyDescent="0.25">
      <c r="B7" s="103" t="s">
        <v>46</v>
      </c>
      <c r="C7" s="38">
        <v>4</v>
      </c>
      <c r="D7" s="83" t="s">
        <v>71</v>
      </c>
      <c r="E7" s="65">
        <f>IF(OR(D7="No Aplica",D7=""),"0",IF(OR(D7="SÍ",D7="ALTO"),' GUIA DE EVALUACIÓN'!$G$18,IF(D7="MEDIO",' GUIA DE EVALUACIÓN'!$G$19,IF(D7="BAJO",' GUIA DE EVALUACIÓN'!$G$20,0))))*C7</f>
        <v>0</v>
      </c>
      <c r="F7" s="49">
        <f>IF(C7="No Aplica","",' GUIA DE EVALUACIÓN'!$G$18*C7)</f>
        <v>12</v>
      </c>
      <c r="H7" s="96" t="s">
        <v>96</v>
      </c>
    </row>
    <row r="8" spans="2:10" s="10" customFormat="1" ht="30.75" customHeight="1" x14ac:dyDescent="0.25">
      <c r="B8" s="34" t="s">
        <v>16</v>
      </c>
      <c r="C8" s="38">
        <v>2</v>
      </c>
      <c r="D8" s="83" t="s">
        <v>71</v>
      </c>
      <c r="E8" s="65">
        <f>IF(OR(D8="No Aplica",D8=""),"0",IF(OR(D8="SÍ",D8="ALTO"),' GUIA DE EVALUACIÓN'!$G$18,IF(D8="MEDIO",' GUIA DE EVALUACIÓN'!$G$19,IF(D8="BAJO",' GUIA DE EVALUACIÓN'!$G$20,0))))*C8</f>
        <v>0</v>
      </c>
      <c r="F8" s="49">
        <f>IF(C8="No Aplica","",' GUIA DE EVALUACIÓN'!$G$18*C8)</f>
        <v>6</v>
      </c>
      <c r="H8" s="93" t="s">
        <v>97</v>
      </c>
    </row>
    <row r="9" spans="2:10" s="10" customFormat="1" ht="41.25" customHeight="1" x14ac:dyDescent="0.25">
      <c r="B9" s="39" t="s">
        <v>10</v>
      </c>
      <c r="C9" s="38">
        <v>1</v>
      </c>
      <c r="D9" s="83" t="s">
        <v>71</v>
      </c>
      <c r="E9" s="65">
        <f>IF(OR(D9="No Aplica",D9=""),"0",IF(OR(D9="SÍ",D9="ALTO"),' GUIA DE EVALUACIÓN'!$G$18,IF(D9="MEDIO",' GUIA DE EVALUACIÓN'!$G$19,IF(D9="BAJO",' GUIA DE EVALUACIÓN'!$G$20,0))))*C9</f>
        <v>0</v>
      </c>
      <c r="F9" s="49">
        <f>IF(C9="No Aplica","",' GUIA DE EVALUACIÓN'!$G$18*C9)</f>
        <v>3</v>
      </c>
      <c r="H9" s="93" t="s">
        <v>97</v>
      </c>
    </row>
    <row r="10" spans="2:10" s="10" customFormat="1" ht="32.25" customHeight="1" thickBot="1" x14ac:dyDescent="0.3">
      <c r="B10" s="34" t="s">
        <v>99</v>
      </c>
      <c r="C10" s="38">
        <v>3</v>
      </c>
      <c r="D10" s="83" t="s">
        <v>71</v>
      </c>
      <c r="E10" s="65">
        <f>IF(OR(D10="No Aplica",D10=""),"0",IF(OR(D10="SÍ",D10="ALTO"),' GUIA DE EVALUACIÓN'!$G$18,IF(D10="MEDIO",' GUIA DE EVALUACIÓN'!$G$19,IF(D10="BAJO",' GUIA DE EVALUACIÓN'!$G$20,0))))*C10</f>
        <v>0</v>
      </c>
      <c r="F10" s="49">
        <f>IF(C10="No Aplica","",' GUIA DE EVALUACIÓN'!$G$18*C10)</f>
        <v>9</v>
      </c>
      <c r="H10" s="93" t="s">
        <v>98</v>
      </c>
    </row>
    <row r="11" spans="2:10" s="10" customFormat="1" ht="20.100000000000001" customHeight="1" thickBot="1" x14ac:dyDescent="0.35">
      <c r="B11" s="147" t="s">
        <v>15</v>
      </c>
      <c r="C11" s="148"/>
      <c r="D11" s="148"/>
      <c r="E11" s="149"/>
      <c r="F11" s="49"/>
      <c r="H11" s="97"/>
    </row>
    <row r="12" spans="2:10" s="10" customFormat="1" ht="9.9499999999999993" customHeight="1" x14ac:dyDescent="0.3">
      <c r="B12" s="59"/>
      <c r="C12" s="77"/>
      <c r="D12" s="61"/>
      <c r="E12" s="60"/>
      <c r="F12" s="49"/>
      <c r="H12" s="98"/>
    </row>
    <row r="13" spans="2:10" s="10" customFormat="1" ht="42" x14ac:dyDescent="0.25">
      <c r="B13" s="39" t="s">
        <v>47</v>
      </c>
      <c r="C13" s="38">
        <v>3</v>
      </c>
      <c r="D13" s="83" t="s">
        <v>71</v>
      </c>
      <c r="E13" s="65">
        <f>IF(OR(D13="No Aplica",D13=""),"0",IF(OR(D13="SÍ",D13="ALTO"),' GUIA DE EVALUACIÓN'!$G$18,IF(D13="MEDIO",' GUIA DE EVALUACIÓN'!$G$19,IF(D13="BAJO",' GUIA DE EVALUACIÓN'!$G$20,0))))*C13</f>
        <v>0</v>
      </c>
      <c r="F13" s="49">
        <f>IF(C13="No Aplica","",' GUIA DE EVALUACIÓN'!$G$18*C13)</f>
        <v>9</v>
      </c>
      <c r="H13" s="93" t="s">
        <v>98</v>
      </c>
    </row>
    <row r="14" spans="2:10" s="10" customFormat="1" ht="30" customHeight="1" x14ac:dyDescent="0.3">
      <c r="B14" s="59"/>
      <c r="C14" s="77"/>
      <c r="D14" s="61"/>
      <c r="E14" s="60"/>
      <c r="F14" s="49"/>
    </row>
    <row r="15" spans="2:10" s="10" customFormat="1" ht="16.149999999999999" thickBot="1" x14ac:dyDescent="0.35">
      <c r="B15" s="11"/>
      <c r="C15" s="78"/>
    </row>
    <row r="16" spans="2:10" s="10" customFormat="1" ht="28.5" customHeight="1" thickBot="1" x14ac:dyDescent="0.45">
      <c r="B16" s="12"/>
      <c r="C16" s="79"/>
      <c r="D16" s="56" t="s">
        <v>17</v>
      </c>
      <c r="E16" s="56">
        <f>SUM(E6:E14)</f>
        <v>0</v>
      </c>
      <c r="F16" s="55">
        <f>SUM(F3:F14)</f>
        <v>42</v>
      </c>
    </row>
    <row r="17" spans="2:6" s="10" customFormat="1" ht="8.25" customHeight="1" thickBot="1" x14ac:dyDescent="0.45">
      <c r="B17" s="12"/>
      <c r="C17" s="79"/>
      <c r="D17" s="58"/>
      <c r="E17" s="57"/>
    </row>
    <row r="18" spans="2:6" s="10" customFormat="1" ht="42" customHeight="1" thickBot="1" x14ac:dyDescent="0.35">
      <c r="B18" s="12"/>
      <c r="C18" s="79"/>
      <c r="D18" s="111" t="s">
        <v>14</v>
      </c>
      <c r="E18" s="48">
        <f>IF(F16&gt;0,F18*E16/F16,"")</f>
        <v>0</v>
      </c>
      <c r="F18" s="86">
        <f>F1</f>
        <v>30</v>
      </c>
    </row>
    <row r="19" spans="2:6" s="10" customFormat="1" x14ac:dyDescent="0.25">
      <c r="B19" s="12"/>
      <c r="C19" s="79"/>
      <c r="D19" s="12"/>
    </row>
  </sheetData>
  <customSheetViews>
    <customSheetView guid="{2DBE07E5-D3E5-4ADE-9FE3-6EC1AF54A2BA}" scale="55" showPageBreaks="1" showGridLines="0" fitToPage="1" printArea="1" view="pageBreakPreview">
      <pane ySplit="2" topLeftCell="A3" activePane="bottomLeft" state="frozen"/>
      <selection pane="bottomLeft" activeCell="A6" sqref="A6"/>
      <rowBreaks count="1" manualBreakCount="1">
        <brk id="24" max="5" man="1"/>
      </rowBreaks>
      <pageMargins left="0.39370078740157483" right="0.39370078740157483" top="0.39370078740157483" bottom="0.39370078740157483" header="0.31496062992125984" footer="0.31496062992125984"/>
      <pageSetup paperSize="8" scale="82" fitToHeight="0" orientation="landscape" r:id="rId1"/>
    </customSheetView>
    <customSheetView guid="{22F97C40-F930-4E7F-BA6A-EB6F5461B386}" scale="60" showPageBreaks="1" showGridLines="0" fitToPage="1" printArea="1" view="pageBreakPreview">
      <pane ySplit="2" topLeftCell="A3" activePane="bottomLeft" state="frozen"/>
      <selection pane="bottomLeft" activeCell="E10" sqref="E10"/>
      <pageMargins left="0.39370078740157483" right="0.39370078740157483" top="0.39370078740157483" bottom="0.39370078740157483" header="0.31496062992125984" footer="0.31496062992125984"/>
      <pageSetup paperSize="8" scale="82" fitToHeight="0" orientation="landscape" r:id="rId2"/>
    </customSheetView>
  </customSheetViews>
  <mergeCells count="4">
    <mergeCell ref="B4:E4"/>
    <mergeCell ref="B11:E11"/>
    <mergeCell ref="B1:C1"/>
    <mergeCell ref="H2:J2"/>
  </mergeCells>
  <conditionalFormatting sqref="E3 E5:E10">
    <cfRule type="containsText" dxfId="4" priority="11" operator="containsText" text="NO CUMPLE">
      <formula>NOT(ISERROR(SEARCH("NO CUMPLE",E3)))</formula>
    </cfRule>
  </conditionalFormatting>
  <conditionalFormatting sqref="E12">
    <cfRule type="containsText" dxfId="3" priority="10" operator="containsText" text="NO CUMPLE">
      <formula>NOT(ISERROR(SEARCH("NO CUMPLE",E12)))</formula>
    </cfRule>
  </conditionalFormatting>
  <conditionalFormatting sqref="E14">
    <cfRule type="containsText" dxfId="2" priority="9" operator="containsText" text="NO CUMPLE">
      <formula>NOT(ISERROR(SEARCH("NO CUMPLE",E14)))</formula>
    </cfRule>
  </conditionalFormatting>
  <conditionalFormatting sqref="E13">
    <cfRule type="containsText" dxfId="1" priority="1" operator="containsText" text="NO CUMPLE">
      <formula>NOT(ISERROR(SEARCH("NO CUMPLE",E13)))</formula>
    </cfRule>
  </conditionalFormatting>
  <dataValidations count="2">
    <dataValidation type="list" allowBlank="1" showInputMessage="1" showErrorMessage="1" sqref="D3 D5 D12 D14" xr:uid="{00000000-0002-0000-0200-000000000000}">
      <formula1>"Sí,NO,No Aplica"</formula1>
    </dataValidation>
    <dataValidation type="list" allowBlank="1" showInputMessage="1" showErrorMessage="1" sqref="D13 D6:D10" xr:uid="{00000000-0002-0000-0200-000001000000}">
      <formula1>"ALTO,MEDIO,BAJO,No Cumple"</formula1>
    </dataValidation>
  </dataValidations>
  <printOptions horizontalCentered="1"/>
  <pageMargins left="0.39370078740157483" right="0.39370078740157483" top="0.39370078740157483" bottom="0.39370078740157483" header="0.31496062992125984" footer="0.31496062992125984"/>
  <pageSetup paperSize="8" scale="42"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pageSetUpPr autoPageBreaks="0" fitToPage="1"/>
  </sheetPr>
  <dimension ref="B1:J19"/>
  <sheetViews>
    <sheetView windowProtection="1" showGridLines="0" topLeftCell="C1" zoomScale="50" zoomScaleNormal="50" zoomScaleSheetLayoutView="55" workbookViewId="0">
      <pane ySplit="3" topLeftCell="A13" activePane="bottomLeft" state="frozen"/>
      <selection pane="bottomLeft" activeCell="H27" sqref="H27"/>
    </sheetView>
  </sheetViews>
  <sheetFormatPr baseColWidth="10" defaultColWidth="11.42578125" defaultRowHeight="15.75" x14ac:dyDescent="0.25"/>
  <cols>
    <col min="1" max="1" width="11.42578125" style="5"/>
    <col min="2" max="2" width="154.42578125" style="6" customWidth="1"/>
    <col min="3" max="3" width="27.42578125" style="4" customWidth="1"/>
    <col min="4" max="4" width="21.140625" style="5" customWidth="1"/>
    <col min="5" max="5" width="26" style="5" customWidth="1"/>
    <col min="6" max="6" width="17.28515625" style="5" customWidth="1"/>
    <col min="7" max="7" width="16.85546875" style="5" customWidth="1"/>
    <col min="8" max="8" width="128" style="5" bestFit="1" customWidth="1"/>
    <col min="9" max="16384" width="11.42578125" style="5"/>
  </cols>
  <sheetData>
    <row r="1" spans="2:10" ht="150" customHeight="1" thickBot="1" x14ac:dyDescent="0.3">
      <c r="B1" s="151" t="s">
        <v>29</v>
      </c>
      <c r="C1" s="151"/>
      <c r="D1" s="80"/>
      <c r="E1" s="81" t="s">
        <v>14</v>
      </c>
      <c r="F1" s="82">
        <f>' GUIA DE EVALUACIÓN'!E11</f>
        <v>10</v>
      </c>
      <c r="G1" s="33"/>
    </row>
    <row r="2" spans="2:10" s="4" customFormat="1" ht="98.25" customHeight="1" thickBot="1" x14ac:dyDescent="0.3">
      <c r="B2" s="31" t="s">
        <v>0</v>
      </c>
      <c r="C2" s="20" t="s">
        <v>19</v>
      </c>
      <c r="D2" s="40" t="s">
        <v>1</v>
      </c>
      <c r="E2" s="37" t="s">
        <v>18</v>
      </c>
      <c r="F2" s="72" t="s">
        <v>20</v>
      </c>
      <c r="H2" s="137" t="s">
        <v>79</v>
      </c>
      <c r="I2" s="138"/>
      <c r="J2" s="139"/>
    </row>
    <row r="3" spans="2:10" s="4" customFormat="1" ht="9.9499999999999993" customHeight="1" thickBot="1" x14ac:dyDescent="0.3">
      <c r="B3" s="66"/>
      <c r="C3" s="68"/>
      <c r="D3" s="64"/>
      <c r="E3" s="60"/>
      <c r="F3" s="49"/>
    </row>
    <row r="4" spans="2:10" s="4" customFormat="1" ht="20.100000000000001" customHeight="1" thickBot="1" x14ac:dyDescent="0.35">
      <c r="B4" s="152" t="s">
        <v>31</v>
      </c>
      <c r="C4" s="153"/>
      <c r="D4" s="153"/>
      <c r="E4" s="154"/>
      <c r="F4" s="49"/>
    </row>
    <row r="5" spans="2:10" s="4" customFormat="1" ht="9.9499999999999993" customHeight="1" x14ac:dyDescent="0.3">
      <c r="B5" s="66"/>
      <c r="C5" s="68"/>
      <c r="D5" s="64"/>
      <c r="E5" s="60"/>
      <c r="F5" s="49"/>
    </row>
    <row r="6" spans="2:10" customFormat="1" ht="84" x14ac:dyDescent="0.25">
      <c r="B6" s="34" t="s">
        <v>80</v>
      </c>
      <c r="C6" s="119">
        <v>4</v>
      </c>
      <c r="D6" s="83" t="s">
        <v>71</v>
      </c>
      <c r="E6" s="65">
        <f>IF(OR(D6="No Aplica",D6=""),"0",IF(OR(D6="SÍ",D6="ALTO"),' GUIA DE EVALUACIÓN'!$G$18,IF(D6="MEDIO",' GUIA DE EVALUACIÓN'!$G$19,IF(D6="BAJO",' GUIA DE EVALUACIÓN'!$G$20,0))))*C6</f>
        <v>0</v>
      </c>
      <c r="F6" s="49">
        <f>IF(C6="No Aplica","",' GUIA DE EVALUACIÓN'!$G$18*C6)</f>
        <v>12</v>
      </c>
      <c r="H6" s="95" t="s">
        <v>103</v>
      </c>
    </row>
    <row r="7" spans="2:10" customFormat="1" ht="84" x14ac:dyDescent="0.25">
      <c r="B7" s="15" t="s">
        <v>42</v>
      </c>
      <c r="C7" s="62">
        <v>3</v>
      </c>
      <c r="D7" s="83" t="s">
        <v>71</v>
      </c>
      <c r="E7" s="65">
        <f>IF(OR(D7="No Aplica",D7=""),"0",IF(OR(D7="SÍ",D7="ALTO"),' GUIA DE EVALUACIÓN'!$G$18,IF(D7="MEDIO",' GUIA DE EVALUACIÓN'!$G$19,IF(D7="BAJO",' GUIA DE EVALUACIÓN'!$G$20,0))))*C7</f>
        <v>0</v>
      </c>
      <c r="F7" s="49">
        <f>IF(C7="No Aplica","",' GUIA DE EVALUACIÓN'!$G$18*C7)</f>
        <v>9</v>
      </c>
      <c r="G7" s="13"/>
      <c r="H7" s="93" t="s">
        <v>100</v>
      </c>
    </row>
    <row r="8" spans="2:10" ht="86.25" customHeight="1" x14ac:dyDescent="0.25">
      <c r="B8" s="39" t="s">
        <v>33</v>
      </c>
      <c r="C8" s="99">
        <v>2</v>
      </c>
      <c r="D8" s="83" t="s">
        <v>71</v>
      </c>
      <c r="E8" s="65">
        <f>IF(OR(D8="No Aplica",D8=""),"0",IF(OR(D8="SÍ",D8="ALTO"),' GUIA DE EVALUACIÓN'!$G$18,IF(D8="MEDIO",' GUIA DE EVALUACIÓN'!$G$19,IF(D8="BAJO",' GUIA DE EVALUACIÓN'!$G$20,0))))*C8</f>
        <v>0</v>
      </c>
      <c r="F8" s="49">
        <f>IF(C8="No Aplica","",' GUIA DE EVALUACIÓN'!$G$18*C8)</f>
        <v>6</v>
      </c>
      <c r="H8" s="95" t="s">
        <v>101</v>
      </c>
    </row>
    <row r="9" spans="2:10" s="100" customFormat="1" ht="42" x14ac:dyDescent="0.25">
      <c r="B9" s="39" t="s">
        <v>41</v>
      </c>
      <c r="C9" s="99">
        <v>1</v>
      </c>
      <c r="D9" s="83" t="s">
        <v>71</v>
      </c>
      <c r="E9" s="65">
        <f>IF(OR(D9="No Aplica",D9=""),"0",IF(OR(D9="SÍ",D9="ALTO"),' GUIA DE EVALUACIÓN'!$G$18,IF(D9="MEDIO",' GUIA DE EVALUACIÓN'!$G$19,IF(D9="BAJO",' GUIA DE EVALUACIÓN'!$G$20,0))))*C9</f>
        <v>0</v>
      </c>
      <c r="F9" s="49">
        <f>IF(C9="No Aplica","",' GUIA DE EVALUACIÓN'!$G$18*C9)</f>
        <v>3</v>
      </c>
      <c r="H9" s="104" t="s">
        <v>102</v>
      </c>
    </row>
    <row r="11" spans="2:10" ht="126" x14ac:dyDescent="0.25">
      <c r="B11" s="14" t="s">
        <v>43</v>
      </c>
      <c r="C11" s="62">
        <v>4</v>
      </c>
      <c r="D11" s="83" t="s">
        <v>71</v>
      </c>
      <c r="E11" s="65">
        <f>IF(OR(D11="No Aplica",D11=""),"0",IF(OR(D11="SÍ",D11="ALTO"),' GUIA DE EVALUACIÓN'!$G$18,IF(D11="MEDIO",' GUIA DE EVALUACIÓN'!$G$19,IF(D11="BAJO",' GUIA DE EVALUACIÓN'!$G$20,0))))*C11</f>
        <v>0</v>
      </c>
      <c r="F11" s="49">
        <f>IF(C11="No Aplica","",' GUIA DE EVALUACIÓN'!$G$18*C11)</f>
        <v>12</v>
      </c>
      <c r="G11" s="13"/>
      <c r="H11" s="93" t="s">
        <v>103</v>
      </c>
    </row>
    <row r="12" spans="2:10" ht="105" x14ac:dyDescent="0.25">
      <c r="B12" s="14" t="s">
        <v>44</v>
      </c>
      <c r="C12" s="62">
        <v>3</v>
      </c>
      <c r="D12" s="83" t="s">
        <v>71</v>
      </c>
      <c r="E12" s="65">
        <f>IF(OR(D12="No Aplica",D12=""),"0",IF(OR(D12="SÍ",D12="ALTO"),' GUIA DE EVALUACIÓN'!$G$18,IF(D12="MEDIO",' GUIA DE EVALUACIÓN'!$G$19,IF(D12="BAJO",' GUIA DE EVALUACIÓN'!$G$20,0))))*C12</f>
        <v>0</v>
      </c>
      <c r="F12" s="49">
        <f>IF(C12="No Aplica","",' GUIA DE EVALUACIÓN'!$G$18*C12)</f>
        <v>9</v>
      </c>
      <c r="G12" s="13"/>
      <c r="H12" s="93" t="s">
        <v>104</v>
      </c>
    </row>
    <row r="13" spans="2:10" ht="84" x14ac:dyDescent="0.25">
      <c r="B13" s="15" t="s">
        <v>45</v>
      </c>
      <c r="C13" s="62">
        <v>3</v>
      </c>
      <c r="D13" s="83" t="s">
        <v>71</v>
      </c>
      <c r="E13" s="65">
        <f>IF(OR(D13="No Aplica",D13=""),"0",IF(OR(D13="SÍ",D13="ALTO"),' GUIA DE EVALUACIÓN'!$G$18,IF(D13="MEDIO",' GUIA DE EVALUACIÓN'!$G$19,IF(D13="BAJO",' GUIA DE EVALUACIÓN'!$G$20,0))))*C13</f>
        <v>0</v>
      </c>
      <c r="F13" s="49">
        <f>IF(C13="No Aplica","",' GUIA DE EVALUACIÓN'!$G$18*C13)</f>
        <v>9</v>
      </c>
      <c r="G13" s="13"/>
      <c r="H13" s="93" t="s">
        <v>103</v>
      </c>
    </row>
    <row r="14" spans="2:10" ht="21" x14ac:dyDescent="0.25">
      <c r="B14" s="52"/>
      <c r="C14" s="69"/>
      <c r="D14" s="64"/>
      <c r="E14" s="60"/>
      <c r="F14" s="49"/>
    </row>
    <row r="15" spans="2:10" ht="21.75" thickBot="1" x14ac:dyDescent="0.4">
      <c r="C15" s="74"/>
      <c r="F15" s="50"/>
    </row>
    <row r="16" spans="2:10" ht="21.75" thickBot="1" x14ac:dyDescent="0.4">
      <c r="B16" s="52"/>
      <c r="C16" s="52"/>
      <c r="D16" s="112" t="s">
        <v>17</v>
      </c>
      <c r="E16" s="30">
        <f>SUM(E4:E14)</f>
        <v>0</v>
      </c>
      <c r="F16" s="51">
        <f>SUM(F3:F14)</f>
        <v>60</v>
      </c>
    </row>
    <row r="17" spans="2:6" ht="16.5" thickBot="1" x14ac:dyDescent="0.3">
      <c r="B17" s="3"/>
      <c r="C17" s="74"/>
      <c r="D17" s="7"/>
      <c r="F17" s="7"/>
    </row>
    <row r="18" spans="2:6" ht="21.75" thickBot="1" x14ac:dyDescent="0.3">
      <c r="B18" s="52"/>
      <c r="C18" s="52"/>
      <c r="D18" s="113" t="s">
        <v>14</v>
      </c>
      <c r="E18" s="48">
        <f>IF(F16&gt;0,F18*E16/F16,"")</f>
        <v>0</v>
      </c>
      <c r="F18" s="87">
        <f>F1</f>
        <v>10</v>
      </c>
    </row>
    <row r="19" spans="2:6" x14ac:dyDescent="0.25">
      <c r="F19" s="7"/>
    </row>
  </sheetData>
  <customSheetViews>
    <customSheetView guid="{B3ED95EE-0159-45D8-833A-4D989B12AEDF}" scale="75" fitToPage="1" filter="1" showAutoFilter="1" hiddenColumns="1" topLeftCell="F1">
      <pane ySplit="1" topLeftCell="A2" activePane="bottomLeft" state="frozen"/>
      <selection pane="bottomLeft" activeCell="F11" sqref="F11"/>
      <pageMargins left="0.39370078740157483" right="0" top="0.39370078740157483" bottom="0.39370078740157483" header="0.31496062992125984" footer="0.31496062992125984"/>
      <pageSetup paperSize="8" scale="29" fitToHeight="0" orientation="landscape" r:id="rId1"/>
      <autoFilter ref="A1:Q44" xr:uid="{00000000-0000-0000-0000-000000000000}">
        <filterColumn colId="1" showButton="0"/>
        <filterColumn colId="6" showButton="0"/>
        <filterColumn colId="7" hiddenButton="1" showButton="0"/>
        <filterColumn colId="8" showButton="0"/>
        <filterColumn colId="13">
          <filters>
            <filter val="A VALORAR"/>
          </filters>
        </filterColumn>
      </autoFilter>
    </customSheetView>
    <customSheetView guid="{2DBE07E5-D3E5-4ADE-9FE3-6EC1AF54A2BA}" scale="55" fitToPage="1" view="pageBreakPreview">
      <selection activeCell="A2" sqref="A2"/>
      <pageMargins left="0.70866141732283472" right="0.70866141732283472" top="0.74803149606299213" bottom="0.74803149606299213" header="0.31496062992125984" footer="0.31496062992125984"/>
      <pageSetup paperSize="8" scale="48" orientation="portrait" r:id="rId2"/>
    </customSheetView>
    <customSheetView guid="{22F97C40-F930-4E7F-BA6A-EB6F5461B386}" scale="60" showPageBreaks="1" showGridLines="0" fitToPage="1" view="pageBreakPreview">
      <pane ySplit="2" topLeftCell="A18" activePane="bottomLeft" state="frozen"/>
      <selection pane="bottomLeft" activeCell="C15" sqref="C15"/>
      <pageMargins left="0.70866141732283472" right="0.70866141732283472" top="0.74803149606299213" bottom="0.74803149606299213" header="0.31496062992125984" footer="0.31496062992125984"/>
      <pageSetup paperSize="8" scale="48" orientation="portrait" r:id="rId3"/>
    </customSheetView>
  </customSheetViews>
  <mergeCells count="3">
    <mergeCell ref="B1:C1"/>
    <mergeCell ref="B4:E4"/>
    <mergeCell ref="H2:J2"/>
  </mergeCells>
  <conditionalFormatting sqref="E3 E5:E9 E11:E14">
    <cfRule type="containsText" dxfId="0" priority="10" operator="containsText" text="NO CUMPLE">
      <formula>NOT(ISERROR(SEARCH("NO CUMPLE",E3)))</formula>
    </cfRule>
  </conditionalFormatting>
  <dataValidations count="2">
    <dataValidation type="list" allowBlank="1" showInputMessage="1" showErrorMessage="1" sqref="D3 D5 D14" xr:uid="{00000000-0002-0000-0300-000000000000}">
      <formula1>"Sí,NO,No Aplica"</formula1>
    </dataValidation>
    <dataValidation type="list" allowBlank="1" showInputMessage="1" showErrorMessage="1" sqref="D6:D9 D11:D13" xr:uid="{00000000-0002-0000-0300-000001000000}">
      <formula1>"ALTO,MEDIO,BAJO,No Cumple"</formula1>
    </dataValidation>
  </dataValidations>
  <printOptions horizontalCentered="1"/>
  <pageMargins left="0.39370078740157483" right="0.39370078740157483" top="0.39370078740157483" bottom="0.39370078740157483" header="0.31496062992125984" footer="0.31496062992125984"/>
  <pageSetup paperSize="8" scale="34"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 GUIA DE EVALUACIÓN</vt:lpstr>
      <vt:lpstr>URBANO ARQUITECTÓNICA</vt:lpstr>
      <vt:lpstr>TECNOLÓGICA</vt:lpstr>
      <vt:lpstr>AMBIENTAL</vt:lpstr>
      <vt:lpstr>' GUIA DE EVALUACIÓN'!_Toc493071510</vt:lpstr>
      <vt:lpstr>' GUIA DE EVALUACIÓN'!Área_de_impresión</vt:lpstr>
      <vt:lpstr>AMBIENTAL!Área_de_impresión</vt:lpstr>
      <vt:lpstr>TECNOLÓGICA!Área_de_impresión</vt:lpstr>
      <vt:lpstr>'URBANO ARQUITECTÓNICA'!Área_de_impresión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Musto</dc:creator>
  <cp:lastModifiedBy>Javier Salsamendi</cp:lastModifiedBy>
  <cp:lastPrinted>2019-12-27T13:15:26Z</cp:lastPrinted>
  <dcterms:created xsi:type="dcterms:W3CDTF">2017-02-14T19:48:34Z</dcterms:created>
  <dcterms:modified xsi:type="dcterms:W3CDTF">2019-12-27T19:23:22Z</dcterms:modified>
</cp:coreProperties>
</file>